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SERVER\Users\erikaz\Moji dokumenti\ŠPORT\2017\razpis šport 2017\"/>
    </mc:Choice>
  </mc:AlternateContent>
  <bookViews>
    <workbookView xWindow="0" yWindow="0" windowWidth="28770" windowHeight="122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L57" i="1"/>
  <c r="K57" i="1"/>
  <c r="G57" i="1"/>
  <c r="F57" i="1"/>
  <c r="L56" i="1"/>
  <c r="I56" i="1"/>
  <c r="H55" i="1"/>
  <c r="G55" i="1"/>
  <c r="L55" i="1" s="1"/>
  <c r="G54" i="1"/>
  <c r="L54" i="1" s="1"/>
  <c r="I53" i="1"/>
  <c r="L53" i="1" s="1"/>
  <c r="G52" i="1"/>
  <c r="L52" i="1" s="1"/>
  <c r="G51" i="1"/>
  <c r="L51" i="1" s="1"/>
  <c r="K50" i="1"/>
  <c r="L50" i="1" s="1"/>
  <c r="K49" i="1"/>
  <c r="G49" i="1"/>
  <c r="L49" i="1" s="1"/>
  <c r="K48" i="1"/>
  <c r="G48" i="1"/>
  <c r="L48" i="1" s="1"/>
  <c r="G47" i="1"/>
  <c r="L47" i="1" s="1"/>
  <c r="G46" i="1"/>
  <c r="L46" i="1" s="1"/>
  <c r="G45" i="1"/>
  <c r="L45" i="1" s="1"/>
  <c r="F45" i="1"/>
  <c r="L44" i="1"/>
  <c r="G44" i="1"/>
  <c r="F44" i="1"/>
  <c r="G43" i="1"/>
  <c r="L43" i="1" s="1"/>
  <c r="K42" i="1"/>
  <c r="I42" i="1"/>
  <c r="G42" i="1"/>
  <c r="F42" i="1"/>
  <c r="L42" i="1" s="1"/>
  <c r="K41" i="1"/>
  <c r="I41" i="1"/>
  <c r="G41" i="1"/>
  <c r="F41" i="1"/>
  <c r="L41" i="1" s="1"/>
  <c r="F40" i="1"/>
  <c r="L40" i="1" s="1"/>
  <c r="K39" i="1"/>
  <c r="L39" i="1" s="1"/>
  <c r="F39" i="1"/>
  <c r="L38" i="1"/>
  <c r="G38" i="1"/>
  <c r="F38" i="1"/>
  <c r="K37" i="1"/>
  <c r="J37" i="1"/>
  <c r="H37" i="1"/>
  <c r="G37" i="1"/>
  <c r="F37" i="1"/>
  <c r="L37" i="1" s="1"/>
  <c r="K36" i="1"/>
  <c r="L36" i="1" s="1"/>
  <c r="G35" i="1"/>
  <c r="F35" i="1"/>
  <c r="L35" i="1" s="1"/>
  <c r="L34" i="1"/>
  <c r="F34" i="1"/>
  <c r="K33" i="1"/>
  <c r="G33" i="1"/>
  <c r="F33" i="1"/>
  <c r="C33" i="1"/>
  <c r="L33" i="1" s="1"/>
  <c r="K32" i="1"/>
  <c r="E32" i="1"/>
  <c r="C32" i="1"/>
  <c r="L32" i="1" s="1"/>
  <c r="E31" i="1"/>
  <c r="L31" i="1" s="1"/>
  <c r="C31" i="1"/>
  <c r="L30" i="1"/>
  <c r="K30" i="1"/>
  <c r="F30" i="1"/>
  <c r="C30" i="1"/>
  <c r="K29" i="1"/>
  <c r="H29" i="1"/>
  <c r="G29" i="1"/>
  <c r="C29" i="1"/>
  <c r="L29" i="1" s="1"/>
  <c r="C28" i="1"/>
  <c r="L28" i="1" s="1"/>
  <c r="C27" i="1"/>
  <c r="L27" i="1" s="1"/>
  <c r="K26" i="1"/>
  <c r="G26" i="1"/>
  <c r="F26" i="1"/>
  <c r="C26" i="1"/>
  <c r="L26" i="1" s="1"/>
  <c r="L25" i="1"/>
  <c r="C25" i="1"/>
  <c r="L24" i="1"/>
  <c r="K24" i="1"/>
  <c r="G24" i="1"/>
  <c r="C24" i="1"/>
  <c r="L23" i="1"/>
  <c r="D23" i="1"/>
  <c r="K22" i="1"/>
  <c r="I22" i="1"/>
  <c r="I58" i="1" s="1"/>
  <c r="H22" i="1"/>
  <c r="G22" i="1"/>
  <c r="L22" i="1" s="1"/>
  <c r="D22" i="1"/>
  <c r="L21" i="1"/>
  <c r="D21" i="1"/>
  <c r="K20" i="1"/>
  <c r="H20" i="1"/>
  <c r="L20" i="1" s="1"/>
  <c r="D20" i="1"/>
  <c r="K19" i="1"/>
  <c r="H19" i="1"/>
  <c r="F19" i="1"/>
  <c r="E19" i="1"/>
  <c r="L19" i="1" s="1"/>
  <c r="D19" i="1"/>
  <c r="L18" i="1"/>
  <c r="K18" i="1"/>
  <c r="D18" i="1"/>
  <c r="C18" i="1"/>
  <c r="K17" i="1"/>
  <c r="G17" i="1"/>
  <c r="F17" i="1"/>
  <c r="D17" i="1"/>
  <c r="L17" i="1" s="1"/>
  <c r="C17" i="1"/>
  <c r="K16" i="1"/>
  <c r="D16" i="1"/>
  <c r="L16" i="1" s="1"/>
  <c r="C16" i="1"/>
  <c r="K15" i="1"/>
  <c r="H15" i="1"/>
  <c r="G15" i="1"/>
  <c r="F15" i="1"/>
  <c r="E15" i="1"/>
  <c r="D15" i="1"/>
  <c r="L15" i="1" s="1"/>
  <c r="C15" i="1"/>
  <c r="K14" i="1"/>
  <c r="F14" i="1"/>
  <c r="L14" i="1" s="1"/>
  <c r="C14" i="1"/>
  <c r="K13" i="1"/>
  <c r="G13" i="1"/>
  <c r="F13" i="1"/>
  <c r="E13" i="1"/>
  <c r="D13" i="1"/>
  <c r="C13" i="1"/>
  <c r="L13" i="1" s="1"/>
  <c r="K12" i="1"/>
  <c r="H12" i="1"/>
  <c r="G12" i="1"/>
  <c r="F12" i="1"/>
  <c r="C12" i="1"/>
  <c r="L12" i="1" s="1"/>
  <c r="K11" i="1"/>
  <c r="H11" i="1"/>
  <c r="G11" i="1"/>
  <c r="F11" i="1"/>
  <c r="D11" i="1"/>
  <c r="L11" i="1" s="1"/>
  <c r="K10" i="1"/>
  <c r="H10" i="1"/>
  <c r="H58" i="1" s="1"/>
  <c r="G10" i="1"/>
  <c r="F10" i="1"/>
  <c r="D10" i="1"/>
  <c r="L10" i="1" s="1"/>
  <c r="C10" i="1"/>
  <c r="J9" i="1"/>
  <c r="G9" i="1"/>
  <c r="F9" i="1"/>
  <c r="E9" i="1"/>
  <c r="L9" i="1" s="1"/>
  <c r="D9" i="1"/>
  <c r="C9" i="1"/>
  <c r="K8" i="1"/>
  <c r="F8" i="1"/>
  <c r="E8" i="1"/>
  <c r="E58" i="1" s="1"/>
  <c r="D8" i="1"/>
  <c r="C8" i="1"/>
  <c r="L8" i="1" s="1"/>
  <c r="K7" i="1"/>
  <c r="G7" i="1"/>
  <c r="F7" i="1"/>
  <c r="D7" i="1"/>
  <c r="C7" i="1"/>
  <c r="L7" i="1" s="1"/>
  <c r="K6" i="1"/>
  <c r="F6" i="1"/>
  <c r="D6" i="1"/>
  <c r="C6" i="1"/>
  <c r="L6" i="1" s="1"/>
  <c r="K5" i="1"/>
  <c r="G5" i="1"/>
  <c r="D5" i="1"/>
  <c r="C5" i="1"/>
  <c r="L5" i="1" s="1"/>
  <c r="K4" i="1"/>
  <c r="K58" i="1" s="1"/>
  <c r="G4" i="1"/>
  <c r="G58" i="1" s="1"/>
  <c r="F4" i="1"/>
  <c r="F58" i="1" s="1"/>
  <c r="F60" i="1" s="1"/>
  <c r="D4" i="1"/>
  <c r="D58" i="1" s="1"/>
  <c r="C4" i="1"/>
  <c r="L4" i="1" s="1"/>
  <c r="C58" i="1" l="1"/>
  <c r="L58" i="1" s="1"/>
</calcChain>
</file>

<file path=xl/sharedStrings.xml><?xml version="1.0" encoding="utf-8"?>
<sst xmlns="http://schemas.openxmlformats.org/spreadsheetml/2006/main" count="124" uniqueCount="122">
  <si>
    <t>ZAP.ŠT.</t>
  </si>
  <si>
    <t>IME IZVAJALCA</t>
  </si>
  <si>
    <t>KAK IN VRH ŠP/OTROK</t>
  </si>
  <si>
    <t>KAK ŠPORT</t>
  </si>
  <si>
    <t>VRH ŠPORT</t>
  </si>
  <si>
    <t>PROST AKTIVN.</t>
  </si>
  <si>
    <t>REKREACIJA</t>
  </si>
  <si>
    <t>ŠPORT STAREJŠIH</t>
  </si>
  <si>
    <t>ŠPORT INV.</t>
  </si>
  <si>
    <t>OBŠT ŠP DEJ</t>
  </si>
  <si>
    <t>STR KAD</t>
  </si>
  <si>
    <t>SKUPAJ SREDSVA V €</t>
  </si>
  <si>
    <t>IME DRUŠTVA</t>
  </si>
  <si>
    <t>KOŠARKARSKI KLUB AJDOVŠČINA</t>
  </si>
  <si>
    <t>KOŠAR. KLUB AJDOVŠČ.</t>
  </si>
  <si>
    <t>KARATE KLUB SHOTOKAN AJDOVŠČINA</t>
  </si>
  <si>
    <t>KARATE KLUB SHOT.</t>
  </si>
  <si>
    <t>NOGOMETNO DRUŠTVO PRIMORJE</t>
  </si>
  <si>
    <t>ND PRIMORJE AJDOVŠČINA</t>
  </si>
  <si>
    <t>ROKOMETNI KLUB AJDOVŠČINA</t>
  </si>
  <si>
    <t>ROKOMETNI KLUB AJD</t>
  </si>
  <si>
    <t>ŽENSKI ROKOMETNI KLUB AJDOVŠČINA</t>
  </si>
  <si>
    <t>ŽENSKI ROKOMET. KLUB</t>
  </si>
  <si>
    <t>KOLESARSKI KLUB ČRN TRN</t>
  </si>
  <si>
    <t>KK ČRN TRN</t>
  </si>
  <si>
    <t>PLESNI KLUB ADC</t>
  </si>
  <si>
    <t>PLESNI KLUB ''URŠKA'' AJDOVŠČINA</t>
  </si>
  <si>
    <t>PK URŠKA</t>
  </si>
  <si>
    <t>PLAVALNI KLUB AJDOVŠČINA</t>
  </si>
  <si>
    <t>PLAVALNI K. AJDOV.</t>
  </si>
  <si>
    <t>TRIATLON KLUB AJDOVŠČINA</t>
  </si>
  <si>
    <t>TRIATLON KLUB AJD</t>
  </si>
  <si>
    <t>SKAKALNI KLUB POK</t>
  </si>
  <si>
    <t>SK POK</t>
  </si>
  <si>
    <t>SPORT KLUB DOL AJDOVŠČINA</t>
  </si>
  <si>
    <t>SK DOL</t>
  </si>
  <si>
    <t>ŠPORTNO-KULTURNO DRUŠTVO BUDANJE</t>
  </si>
  <si>
    <t>ŠKD BUDANJE</t>
  </si>
  <si>
    <t>DESKARSKI KLUB KAMPELC</t>
  </si>
  <si>
    <t>DK KAMPLC</t>
  </si>
  <si>
    <t>MALONOGOMETNI KLUB ''KIX'' AJDOVŠČINA</t>
  </si>
  <si>
    <t>MNK KIX</t>
  </si>
  <si>
    <t>BALINARSKI KLUB PLANINA</t>
  </si>
  <si>
    <t>BK PLANINA</t>
  </si>
  <si>
    <t>ŠPORTNO KULTURNO DRUŠTVO ''WADA''</t>
  </si>
  <si>
    <t>ŠKD WADA</t>
  </si>
  <si>
    <t>BALINARSKI KLUB HUBELJ-AJDOVŠČINA</t>
  </si>
  <si>
    <t>BK HUBELJ</t>
  </si>
  <si>
    <t>BALINARSKI KLUB CESTA</t>
  </si>
  <si>
    <t>BK CESTA</t>
  </si>
  <si>
    <t>DRUŠTVO GLADIATORS</t>
  </si>
  <si>
    <t>GLADIATORS</t>
  </si>
  <si>
    <t>DRUŠTVO JADRALNIH PADALCEV KOVK AJDOVŠČINA</t>
  </si>
  <si>
    <t>DJP KOVK</t>
  </si>
  <si>
    <t>MODELARSKO DRUŠTVO VENTUS</t>
  </si>
  <si>
    <t>MD VENTUS</t>
  </si>
  <si>
    <t>PLANINSKO DRUŠTVO AJDOVŠČINA</t>
  </si>
  <si>
    <t>PD AJDOVŠČINA</t>
  </si>
  <si>
    <t>RADIO KLUB AJDOVŠČINA</t>
  </si>
  <si>
    <t>RADIOKLUB AJDOVŠČ.</t>
  </si>
  <si>
    <t>RIBIŠKA DRUŽINA AJDOVŠČINA</t>
  </si>
  <si>
    <t>RIBIŠKA DRUŽINA</t>
  </si>
  <si>
    <t>AEROKLUB JOSIP KRIŽAJ</t>
  </si>
  <si>
    <t>AK JOSIP KRIŽAJ</t>
  </si>
  <si>
    <t>DRUŠTVO TABORNIKOV ROD MLADI BORI AJDOVŠČINA</t>
  </si>
  <si>
    <t>TABORNIKI ROD M.B.</t>
  </si>
  <si>
    <t>AVTO KLUB MODRI DIRKAČ</t>
  </si>
  <si>
    <t>AK MODRI DIRKAČ</t>
  </si>
  <si>
    <t>AVTO KLUB AJDOVŠČINA MOTORSPORT</t>
  </si>
  <si>
    <t>AK MOTOR SPORT</t>
  </si>
  <si>
    <t>ŠAHOVSKO DRUŠTVO ČAVEN AJDOVŠČINA</t>
  </si>
  <si>
    <t>ŠAHOVSKO DRUŠTVO ČAVEN</t>
  </si>
  <si>
    <t>ROKOMETNI KLUB COL</t>
  </si>
  <si>
    <t>RK COL</t>
  </si>
  <si>
    <t>ŠPORTNO KULTURNO TURISTIČNO DRUŠTVO KAMNJE - POTOČE</t>
  </si>
  <si>
    <t>ŠKTD KAMNJE</t>
  </si>
  <si>
    <t>DRUŠTVO NOGOMETNA ŠOLA MLADIH AJDOVŠČINA</t>
  </si>
  <si>
    <t>NOG ŠOL. MLADIH</t>
  </si>
  <si>
    <t>ŠPORTNO DRUŠTVO REKREATIVČEK</t>
  </si>
  <si>
    <t>ŠD REKREATIVČEK</t>
  </si>
  <si>
    <t>ŠPORTNO KULTURNO TURISTIČNO DRUŠTVO SINJI VRH</t>
  </si>
  <si>
    <t>ŠKTD SINJI VRH</t>
  </si>
  <si>
    <t>MIGETALNICA VADBA ZA CELOSTNI RAZVOJ OTROKA MARKO VOVK S.P.</t>
  </si>
  <si>
    <t>MARKO VOVK S.P.</t>
  </si>
  <si>
    <t>ZDRUŽENJE BODI ZDRAV</t>
  </si>
  <si>
    <t>ZD BODI ZDRAV</t>
  </si>
  <si>
    <t>PLANINSKO DRUŠTVO KRIŽNA GORA</t>
  </si>
  <si>
    <t>PD KRIŽNA GORA</t>
  </si>
  <si>
    <t>NAMIZNOTENIŠKI KLUB BURJA AJDOVŠČINA</t>
  </si>
  <si>
    <t>NTK BURJA</t>
  </si>
  <si>
    <t>DRUŠTVO SOŽITJE AJDOVŠČINA - VIPAVA</t>
  </si>
  <si>
    <t>SOŽITJE</t>
  </si>
  <si>
    <t>KULTURNO-UMETNIŠKO-ŠPORTNO-REKREATIVNO DRUŠTVO NUMULIT.US</t>
  </si>
  <si>
    <t>NUMULITUS</t>
  </si>
  <si>
    <t>ŠPORTNO DRUŠTVO SLANO BLATO LOKAVEC</t>
  </si>
  <si>
    <t>ŠD SLANO BLATO</t>
  </si>
  <si>
    <t>ŠPORTNO KULTURNO DRUŠTVO ''TABOR'' DOLGA POLJANA</t>
  </si>
  <si>
    <t>ŠKD DOLGA POLJANA</t>
  </si>
  <si>
    <t>ŠPORTNI KLUB BOR ŽAPUŽE</t>
  </si>
  <si>
    <t>ŠK BOR ŽAPUŽE</t>
  </si>
  <si>
    <t>ŠPORTNO KINOLOŠKO DRUŠTVO AJDOVŠČINA</t>
  </si>
  <si>
    <t>KINOLOŠKO DR AJDOV</t>
  </si>
  <si>
    <t>KONDICIJSKO TRENERSTVO LAP MARKO LIPOVŽ S.P.</t>
  </si>
  <si>
    <t>MARKO LIPOVŽ S.P.</t>
  </si>
  <si>
    <t>SMUČARSKO DRUŠTVO AJDOVŠČINA</t>
  </si>
  <si>
    <t>SMUČARSKO DR. AJDOV.</t>
  </si>
  <si>
    <t>ŠPORTNO DRUŠTVO TEKAČI VIPAVSKE DOLINE</t>
  </si>
  <si>
    <t>ŠD TEKAČI VIPAVSKE D</t>
  </si>
  <si>
    <t>DRUŠTVO TRILLEK, DRUŠTVO ZA OHRANITEV STARIH OBIČAJEV</t>
  </si>
  <si>
    <t>DRUŠTVO TRILLEK</t>
  </si>
  <si>
    <t>VARSTVENO DELOVNI CENTER AJDOVŠČINA-VIPAVA</t>
  </si>
  <si>
    <t>VDC AJDOVŠČINA</t>
  </si>
  <si>
    <t>DRUŠTVO AJDOVSKIH ROKOMETAŠIC</t>
  </si>
  <si>
    <t>DR. AJDOV. ROKOMET.</t>
  </si>
  <si>
    <t>KEGLJAŠKI KLUB ŠKOL</t>
  </si>
  <si>
    <t>KEGLAŠKI KLUB ŠKOL</t>
  </si>
  <si>
    <t>DRUŠTVO INVALIDOV AJDOVŠČINA - VIPAVA</t>
  </si>
  <si>
    <t>DR INVALIDOV AJD-VIP</t>
  </si>
  <si>
    <t>DRUŠTVO TRADICIONALNI KARATE SATORI AJDOVŠČINA</t>
  </si>
  <si>
    <t>KK SATORI</t>
  </si>
  <si>
    <t>SKUPAJ</t>
  </si>
  <si>
    <t>REZULTATI JAVNEGA RAZPISA ZA SOFINANCIRANJE LPŠ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</si>
</sst>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\ _€_-;\-* #,##0.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43" fontId="0" fillId="0" borderId="1" xfId="0" applyNumberFormat="1" applyBorder="1"/>
    <xf numFmtId="0" fontId="0" fillId="0" borderId="1" xfId="0" applyBorder="1"/>
    <xf numFmtId="43" fontId="2" fillId="0" borderId="1" xfId="0" applyNumberFormat="1" applyFont="1" applyBorder="1"/>
    <xf numFmtId="0" fontId="2" fillId="0" borderId="1" xfId="0" applyFont="1" applyBorder="1"/>
    <xf numFmtId="43" fontId="4" fillId="0" borderId="1" xfId="0" applyNumberFormat="1" applyFont="1" applyBorder="1"/>
    <xf numFmtId="0" fontId="5" fillId="0" borderId="1" xfId="0" applyFont="1" applyBorder="1"/>
    <xf numFmtId="0" fontId="3" fillId="0" borderId="1" xfId="0" applyFont="1" applyFill="1" applyBorder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0" fontId="3" fillId="0" borderId="0" xfId="0" applyFont="1"/>
    <xf numFmtId="43" fontId="0" fillId="0" borderId="0" xfId="0" applyNumberFormat="1"/>
    <xf numFmtId="0" fontId="2" fillId="0" borderId="0" xfId="0" applyFont="1"/>
    <xf numFmtId="164" fontId="0" fillId="0" borderId="0" xfId="0" applyNumberForma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racu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vrščanje"/>
      <sheetName val="Strokovni kadri"/>
      <sheetName val="kak in vrh sport otrok"/>
      <sheetName val="Prostočasna ŠV"/>
      <sheetName val="končna tabela"/>
      <sheetName val="tabela za objavo"/>
      <sheetName val="Rekreacija-inv-šp starejših"/>
      <sheetName val="kak sport"/>
      <sheetName val="SUBV URE"/>
      <sheetName val="URE"/>
      <sheetName val="Vrhunski šport"/>
      <sheetName val="primerjava 2016,2017"/>
    </sheetNames>
    <sheetDataSet>
      <sheetData sheetId="0"/>
      <sheetData sheetId="1">
        <row r="3">
          <cell r="H3">
            <v>158.36734693877551</v>
          </cell>
        </row>
        <row r="7">
          <cell r="H7">
            <v>158.36734693877551</v>
          </cell>
        </row>
        <row r="11">
          <cell r="H11">
            <v>158.36734693877551</v>
          </cell>
        </row>
        <row r="15">
          <cell r="H15">
            <v>158.36734693877551</v>
          </cell>
        </row>
        <row r="19">
          <cell r="H19">
            <v>39.591836734693878</v>
          </cell>
        </row>
        <row r="23">
          <cell r="H23">
            <v>158.36734693877551</v>
          </cell>
        </row>
        <row r="27">
          <cell r="H27">
            <v>39.591836734693878</v>
          </cell>
        </row>
        <row r="31">
          <cell r="H31">
            <v>158.36734693877551</v>
          </cell>
        </row>
        <row r="35">
          <cell r="H35">
            <v>158.36734693877551</v>
          </cell>
        </row>
        <row r="39">
          <cell r="H39">
            <v>158.36734693877551</v>
          </cell>
        </row>
        <row r="43">
          <cell r="H43">
            <v>158.36734693877551</v>
          </cell>
        </row>
        <row r="47">
          <cell r="H47">
            <v>158.36734693877551</v>
          </cell>
        </row>
        <row r="51">
          <cell r="H51">
            <v>158.36734693877551</v>
          </cell>
        </row>
        <row r="55">
          <cell r="H55">
            <v>158.36734693877551</v>
          </cell>
        </row>
        <row r="59">
          <cell r="H59">
            <v>39.591836734693878</v>
          </cell>
        </row>
        <row r="63">
          <cell r="H63">
            <v>158.36734693877551</v>
          </cell>
        </row>
        <row r="67">
          <cell r="H67">
            <v>39.591836734693878</v>
          </cell>
        </row>
        <row r="71">
          <cell r="H71">
            <v>118.77551020408163</v>
          </cell>
        </row>
        <row r="75">
          <cell r="H75">
            <v>158.36734693877551</v>
          </cell>
        </row>
        <row r="79">
          <cell r="H79">
            <v>39.591836734693878</v>
          </cell>
        </row>
        <row r="83">
          <cell r="H83">
            <v>158.36734693877551</v>
          </cell>
        </row>
        <row r="87">
          <cell r="H87">
            <v>118.77551020408163</v>
          </cell>
        </row>
        <row r="91">
          <cell r="H91">
            <v>39.591836734693878</v>
          </cell>
        </row>
        <row r="95">
          <cell r="H95">
            <v>158.36734693877551</v>
          </cell>
        </row>
        <row r="99">
          <cell r="H99">
            <v>118.77551020408163</v>
          </cell>
        </row>
        <row r="103">
          <cell r="H103">
            <v>39.591836734693878</v>
          </cell>
        </row>
        <row r="107">
          <cell r="H107">
            <v>158.36734693877551</v>
          </cell>
        </row>
        <row r="111">
          <cell r="H111">
            <v>158.36734693877551</v>
          </cell>
        </row>
        <row r="115">
          <cell r="H115">
            <v>39.591836734693878</v>
          </cell>
        </row>
        <row r="119">
          <cell r="H119">
            <v>158.36734693877551</v>
          </cell>
        </row>
        <row r="123">
          <cell r="H123">
            <v>158.36734693877551</v>
          </cell>
        </row>
        <row r="127">
          <cell r="H127">
            <v>39.591836734693878</v>
          </cell>
        </row>
      </sheetData>
      <sheetData sheetId="2">
        <row r="17">
          <cell r="L17">
            <v>28198.784436830632</v>
          </cell>
        </row>
        <row r="34">
          <cell r="L34">
            <v>9783.1877507963491</v>
          </cell>
        </row>
        <row r="59">
          <cell r="L59">
            <v>35103.339743789889</v>
          </cell>
        </row>
        <row r="75">
          <cell r="L75">
            <v>16131.363449892815</v>
          </cell>
        </row>
        <row r="92">
          <cell r="L92">
            <v>19691.369835476075</v>
          </cell>
        </row>
        <row r="109">
          <cell r="L109">
            <v>6442.6890273406743</v>
          </cell>
        </row>
        <row r="127">
          <cell r="L127">
            <v>8622.9628284753453</v>
          </cell>
        </row>
        <row r="144">
          <cell r="L144">
            <v>5625.3329567079018</v>
          </cell>
        </row>
        <row r="161">
          <cell r="L161">
            <v>5351.4873166749267</v>
          </cell>
        </row>
        <row r="178">
          <cell r="L178">
            <v>865.4358394935233</v>
          </cell>
        </row>
        <row r="195">
          <cell r="L195">
            <v>5481.0936501256483</v>
          </cell>
        </row>
        <row r="212">
          <cell r="L212">
            <v>6835.6888771589875</v>
          </cell>
        </row>
        <row r="229">
          <cell r="L229">
            <v>0</v>
          </cell>
        </row>
        <row r="246">
          <cell r="L246">
            <v>2812.6664783539504</v>
          </cell>
        </row>
        <row r="251">
          <cell r="H251">
            <v>1567.8185498071073</v>
          </cell>
        </row>
        <row r="255">
          <cell r="H255">
            <v>3135.6370996142145</v>
          </cell>
        </row>
        <row r="259">
          <cell r="H259">
            <v>2038.1641147492396</v>
          </cell>
        </row>
        <row r="263">
          <cell r="H263">
            <v>1881.3822597685289</v>
          </cell>
        </row>
        <row r="267">
          <cell r="H267">
            <v>2038.1641147492396</v>
          </cell>
        </row>
        <row r="271">
          <cell r="H271">
            <v>940.69112988426446</v>
          </cell>
        </row>
        <row r="275">
          <cell r="H275">
            <v>5487.3649243248756</v>
          </cell>
        </row>
        <row r="279">
          <cell r="H279">
            <v>5017.0193593827435</v>
          </cell>
        </row>
        <row r="283">
          <cell r="H283">
            <v>3762.7645195370578</v>
          </cell>
        </row>
        <row r="287">
          <cell r="H287">
            <v>3527.5917370659913</v>
          </cell>
        </row>
      </sheetData>
      <sheetData sheetId="3">
        <row r="12">
          <cell r="J12">
            <v>1752.0022289986534</v>
          </cell>
        </row>
        <row r="25">
          <cell r="J25">
            <v>1267.1457981827471</v>
          </cell>
        </row>
        <row r="33">
          <cell r="J33">
            <v>651.90780613903382</v>
          </cell>
        </row>
        <row r="40">
          <cell r="J40">
            <v>146.67925638128261</v>
          </cell>
        </row>
        <row r="53">
          <cell r="J53">
            <v>85.714285714285722</v>
          </cell>
        </row>
        <row r="54">
          <cell r="J54">
            <v>1670.5137532312742</v>
          </cell>
        </row>
        <row r="62">
          <cell r="J62">
            <v>488.9308546042754</v>
          </cell>
        </row>
        <row r="75">
          <cell r="J75">
            <v>2607.6312245561353</v>
          </cell>
        </row>
        <row r="87">
          <cell r="J87">
            <v>1154.4200733712057</v>
          </cell>
        </row>
        <row r="98">
          <cell r="J98">
            <v>1426.0483259291366</v>
          </cell>
        </row>
        <row r="108">
          <cell r="J108">
            <v>305.58178412767211</v>
          </cell>
        </row>
        <row r="118">
          <cell r="J118">
            <v>400.65167252294788</v>
          </cell>
        </row>
        <row r="133">
          <cell r="J133">
            <v>203.72118941844809</v>
          </cell>
        </row>
        <row r="141">
          <cell r="J141">
            <v>234.2793678312153</v>
          </cell>
        </row>
        <row r="147">
          <cell r="J147">
            <v>178.25604074114207</v>
          </cell>
        </row>
        <row r="153">
          <cell r="J153">
            <v>407.44237883689618</v>
          </cell>
        </row>
        <row r="162">
          <cell r="J162">
            <v>1181.5828986269989</v>
          </cell>
        </row>
        <row r="170">
          <cell r="J170">
            <v>692.65204402272343</v>
          </cell>
        </row>
        <row r="204">
          <cell r="J204">
            <v>2987.9107781372386</v>
          </cell>
        </row>
        <row r="205">
          <cell r="J205">
            <v>214.28571428571428</v>
          </cell>
        </row>
        <row r="211">
          <cell r="J211">
            <v>543.2565051158615</v>
          </cell>
        </row>
        <row r="223">
          <cell r="J223">
            <v>1500.7460953825675</v>
          </cell>
        </row>
        <row r="230">
          <cell r="J230">
            <v>488.9308546042754</v>
          </cell>
        </row>
        <row r="236">
          <cell r="J236">
            <v>203.72118941844809</v>
          </cell>
        </row>
        <row r="242">
          <cell r="J242">
            <v>407.44237883689618</v>
          </cell>
        </row>
        <row r="250">
          <cell r="J250">
            <v>130.38156122780677</v>
          </cell>
        </row>
        <row r="256">
          <cell r="J256">
            <v>88.279182081327505</v>
          </cell>
        </row>
        <row r="263">
          <cell r="J263">
            <v>407.44237883689618</v>
          </cell>
        </row>
        <row r="269">
          <cell r="J269">
            <v>407.44237883689618</v>
          </cell>
        </row>
      </sheetData>
      <sheetData sheetId="4"/>
      <sheetData sheetId="5"/>
      <sheetData sheetId="6">
        <row r="5">
          <cell r="K5">
            <v>251.11860174781523</v>
          </cell>
        </row>
        <row r="11">
          <cell r="K11">
            <v>365.26342072409489</v>
          </cell>
        </row>
        <row r="17">
          <cell r="K17">
            <v>365.26342072409489</v>
          </cell>
        </row>
        <row r="23">
          <cell r="K23">
            <v>365.26342072409489</v>
          </cell>
        </row>
        <row r="29">
          <cell r="K29">
            <v>296.77652933832712</v>
          </cell>
        </row>
        <row r="36">
          <cell r="K36">
            <v>365.26342072409489</v>
          </cell>
        </row>
        <row r="37">
          <cell r="K37">
            <v>171.07309486780713</v>
          </cell>
        </row>
        <row r="44">
          <cell r="K44">
            <v>365.26342072409489</v>
          </cell>
        </row>
        <row r="45">
          <cell r="K45">
            <v>124.41679626749611</v>
          </cell>
        </row>
        <row r="51">
          <cell r="K51">
            <v>365.26342072409489</v>
          </cell>
        </row>
        <row r="57">
          <cell r="K57">
            <v>182.63171036204744</v>
          </cell>
        </row>
        <row r="62">
          <cell r="K62">
            <v>93.312597200622065</v>
          </cell>
        </row>
        <row r="68">
          <cell r="K68">
            <v>365.26342072409489</v>
          </cell>
        </row>
        <row r="69">
          <cell r="K69">
            <v>124.41679626749611</v>
          </cell>
        </row>
        <row r="74">
          <cell r="K74">
            <v>365.26342072409489</v>
          </cell>
        </row>
        <row r="75">
          <cell r="K75">
            <v>237.1764705882353</v>
          </cell>
        </row>
        <row r="76">
          <cell r="K76">
            <v>93.312597200622065</v>
          </cell>
        </row>
        <row r="81">
          <cell r="K81">
            <v>8.5536547433903571</v>
          </cell>
        </row>
        <row r="87">
          <cell r="K87">
            <v>182.63171036204744</v>
          </cell>
        </row>
        <row r="93">
          <cell r="K93">
            <v>365.26342072409489</v>
          </cell>
        </row>
        <row r="94">
          <cell r="K94">
            <v>11.664074650077758</v>
          </cell>
        </row>
        <row r="99">
          <cell r="K99">
            <v>273.94756554307116</v>
          </cell>
        </row>
        <row r="105">
          <cell r="K105">
            <v>365.26342072409489</v>
          </cell>
        </row>
        <row r="111">
          <cell r="K111">
            <v>365.26342072409489</v>
          </cell>
        </row>
        <row r="112">
          <cell r="K112">
            <v>171.07309486780713</v>
          </cell>
        </row>
        <row r="117">
          <cell r="K117">
            <v>365.26342072409489</v>
          </cell>
        </row>
        <row r="122">
          <cell r="K122">
            <v>182.63171036204744</v>
          </cell>
        </row>
        <row r="123">
          <cell r="K123">
            <v>95.529411764705884</v>
          </cell>
        </row>
        <row r="128">
          <cell r="K128">
            <v>365.26342072409489</v>
          </cell>
        </row>
        <row r="129">
          <cell r="K129">
            <v>118.58823529411765</v>
          </cell>
        </row>
        <row r="134">
          <cell r="K134">
            <v>316.23529411764707</v>
          </cell>
        </row>
        <row r="140">
          <cell r="K140">
            <v>182.63171036204744</v>
          </cell>
        </row>
        <row r="145">
          <cell r="K145">
            <v>182.63171036204744</v>
          </cell>
        </row>
        <row r="150">
          <cell r="K150">
            <v>136.97378277153558</v>
          </cell>
        </row>
        <row r="155">
          <cell r="K155">
            <v>365.26342072409489</v>
          </cell>
        </row>
        <row r="160">
          <cell r="K160">
            <v>365.26342072409489</v>
          </cell>
        </row>
        <row r="166">
          <cell r="K166">
            <v>316.23529411764707</v>
          </cell>
        </row>
        <row r="171">
          <cell r="K171">
            <v>243.50894714939659</v>
          </cell>
        </row>
        <row r="177">
          <cell r="K177">
            <v>365.26342072409489</v>
          </cell>
        </row>
        <row r="182">
          <cell r="K182">
            <v>213.07032875572202</v>
          </cell>
        </row>
        <row r="187">
          <cell r="K187">
            <v>148.38826466916356</v>
          </cell>
        </row>
        <row r="188">
          <cell r="K188">
            <v>31.10419906687402</v>
          </cell>
        </row>
        <row r="193">
          <cell r="K193">
            <v>365.26342072409489</v>
          </cell>
        </row>
        <row r="198">
          <cell r="K198">
            <v>316.23529411764707</v>
          </cell>
        </row>
        <row r="203">
          <cell r="K203">
            <v>91.315855181023721</v>
          </cell>
        </row>
        <row r="208">
          <cell r="K208">
            <v>365.26342072409489</v>
          </cell>
        </row>
        <row r="209">
          <cell r="K209">
            <v>171.07309486780713</v>
          </cell>
        </row>
      </sheetData>
      <sheetData sheetId="7">
        <row r="4">
          <cell r="L4">
            <v>3009.7713311970779</v>
          </cell>
        </row>
        <row r="10">
          <cell r="L10">
            <v>1207.934982420232</v>
          </cell>
        </row>
        <row r="16">
          <cell r="L16">
            <v>2708.7941980773703</v>
          </cell>
        </row>
        <row r="17">
          <cell r="L17">
            <v>2708.7941980773703</v>
          </cell>
        </row>
        <row r="22">
          <cell r="L22">
            <v>2837.7843979858162</v>
          </cell>
        </row>
        <row r="28">
          <cell r="L28">
            <v>3533.2098235791791</v>
          </cell>
        </row>
        <row r="34">
          <cell r="L34">
            <v>2093.7539695284022</v>
          </cell>
        </row>
        <row r="35">
          <cell r="L35">
            <v>0</v>
          </cell>
        </row>
        <row r="40">
          <cell r="L40">
            <v>739.50067227333852</v>
          </cell>
        </row>
        <row r="46">
          <cell r="L46">
            <v>1078.5133771609214</v>
          </cell>
        </row>
        <row r="52">
          <cell r="L52">
            <v>862.81070172873717</v>
          </cell>
        </row>
        <row r="59">
          <cell r="L59">
            <v>1207.934982420232</v>
          </cell>
        </row>
        <row r="65">
          <cell r="L65">
            <v>1439.4558540507767</v>
          </cell>
        </row>
        <row r="71">
          <cell r="L71">
            <v>1458.150085921566</v>
          </cell>
        </row>
        <row r="78">
          <cell r="L78">
            <v>905.95123681517396</v>
          </cell>
        </row>
        <row r="84">
          <cell r="L84">
            <v>129.42160525931058</v>
          </cell>
        </row>
        <row r="90">
          <cell r="L90">
            <v>805.28998828015472</v>
          </cell>
        </row>
        <row r="96">
          <cell r="L96">
            <v>805.28998828015472</v>
          </cell>
        </row>
        <row r="102">
          <cell r="L102">
            <v>2093.7539695284022</v>
          </cell>
        </row>
        <row r="108">
          <cell r="L108">
            <v>373.88463741578607</v>
          </cell>
        </row>
      </sheetData>
      <sheetData sheetId="8"/>
      <sheetData sheetId="9"/>
      <sheetData sheetId="10">
        <row r="3">
          <cell r="H3">
            <v>666.66666666666674</v>
          </cell>
        </row>
        <row r="4">
          <cell r="H4">
            <v>333.33333333333337</v>
          </cell>
        </row>
        <row r="5">
          <cell r="H5">
            <v>333.33333333333337</v>
          </cell>
        </row>
        <row r="7">
          <cell r="H7">
            <v>166.66666666666669</v>
          </cell>
        </row>
        <row r="8">
          <cell r="H8">
            <v>166.66666666666669</v>
          </cell>
        </row>
        <row r="9">
          <cell r="H9">
            <v>166.66666666666669</v>
          </cell>
        </row>
        <row r="10">
          <cell r="H10">
            <v>166.66666666666669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B10" sqref="B10"/>
    </sheetView>
  </sheetViews>
  <sheetFormatPr defaultRowHeight="15" x14ac:dyDescent="0.25"/>
  <cols>
    <col min="1" max="1" width="6.7109375" style="2" customWidth="1"/>
    <col min="2" max="2" width="54.42578125" style="16" customWidth="1"/>
    <col min="3" max="3" width="22.140625" hidden="1" customWidth="1"/>
    <col min="4" max="4" width="15" hidden="1" customWidth="1"/>
    <col min="5" max="5" width="13.5703125" hidden="1" customWidth="1"/>
    <col min="6" max="6" width="15.42578125" hidden="1" customWidth="1"/>
    <col min="7" max="7" width="14.140625" hidden="1" customWidth="1"/>
    <col min="8" max="8" width="15.85546875" hidden="1" customWidth="1"/>
    <col min="9" max="9" width="13" hidden="1" customWidth="1"/>
    <col min="10" max="10" width="13.140625" hidden="1" customWidth="1"/>
    <col min="11" max="11" width="4.42578125" hidden="1" customWidth="1"/>
    <col min="12" max="12" width="20" style="18" customWidth="1"/>
    <col min="13" max="13" width="26.28515625" style="18" hidden="1" customWidth="1"/>
  </cols>
  <sheetData>
    <row r="1" spans="1:14" x14ac:dyDescent="0.25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5" t="s">
        <v>12</v>
      </c>
    </row>
    <row r="4" spans="1:14" x14ac:dyDescent="0.25">
      <c r="A4" s="3">
        <v>1</v>
      </c>
      <c r="B4" s="6" t="s">
        <v>13</v>
      </c>
      <c r="C4" s="7">
        <f>'[1]kak in vrh sport otrok'!L17</f>
        <v>28198.784436830632</v>
      </c>
      <c r="D4" s="7">
        <f>'[1]kak sport'!L4</f>
        <v>3009.7713311970779</v>
      </c>
      <c r="E4" s="8"/>
      <c r="F4" s="7">
        <f>'[1]Prostočasna ŠV'!J12</f>
        <v>1752.0022289986534</v>
      </c>
      <c r="G4" s="7">
        <f>'[1]Rekreacija-inv-šp starejših'!K5</f>
        <v>251.11860174781523</v>
      </c>
      <c r="H4" s="8"/>
      <c r="I4" s="8"/>
      <c r="J4" s="8"/>
      <c r="K4" s="7">
        <f>'[1]Strokovni kadri'!H3</f>
        <v>158.36734693877551</v>
      </c>
      <c r="L4" s="9">
        <f>SUM(C4:K4)</f>
        <v>33370.043945712954</v>
      </c>
      <c r="M4" s="10" t="s">
        <v>14</v>
      </c>
    </row>
    <row r="5" spans="1:14" x14ac:dyDescent="0.25">
      <c r="A5" s="3">
        <v>2</v>
      </c>
      <c r="B5" s="6" t="s">
        <v>15</v>
      </c>
      <c r="C5" s="7">
        <f>'[1]kak in vrh sport otrok'!L34</f>
        <v>9783.1877507963491</v>
      </c>
      <c r="D5" s="7">
        <f>'[1]kak sport'!L10</f>
        <v>1207.934982420232</v>
      </c>
      <c r="E5" s="8"/>
      <c r="F5" s="8"/>
      <c r="G5" s="7">
        <f>'[1]Rekreacija-inv-šp starejših'!K11</f>
        <v>365.26342072409489</v>
      </c>
      <c r="H5" s="8"/>
      <c r="I5" s="8"/>
      <c r="J5" s="8"/>
      <c r="K5" s="7">
        <f>'[1]Strokovni kadri'!H7</f>
        <v>158.36734693877551</v>
      </c>
      <c r="L5" s="9">
        <f t="shared" ref="L5:L58" si="0">SUM(C5:K5)</f>
        <v>11514.753500879453</v>
      </c>
      <c r="M5" s="10" t="s">
        <v>16</v>
      </c>
    </row>
    <row r="6" spans="1:14" x14ac:dyDescent="0.25">
      <c r="A6" s="3">
        <v>3</v>
      </c>
      <c r="B6" s="6" t="s">
        <v>17</v>
      </c>
      <c r="C6" s="7">
        <f>'[1]kak in vrh sport otrok'!L59</f>
        <v>35103.339743789889</v>
      </c>
      <c r="D6" s="7">
        <f>SUM('[1]kak sport'!L16,'[1]kak sport'!L17)</f>
        <v>5417.5883961547406</v>
      </c>
      <c r="E6" s="8"/>
      <c r="F6" s="7">
        <f>'[1]Prostočasna ŠV'!J25</f>
        <v>1267.1457981827471</v>
      </c>
      <c r="G6" s="8"/>
      <c r="H6" s="8"/>
      <c r="I6" s="8"/>
      <c r="J6" s="8"/>
      <c r="K6" s="7">
        <f>'[1]Strokovni kadri'!H11</f>
        <v>158.36734693877551</v>
      </c>
      <c r="L6" s="9">
        <f t="shared" si="0"/>
        <v>41946.441285066154</v>
      </c>
      <c r="M6" s="10" t="s">
        <v>18</v>
      </c>
    </row>
    <row r="7" spans="1:14" x14ac:dyDescent="0.25">
      <c r="A7" s="3">
        <v>4</v>
      </c>
      <c r="B7" s="6" t="s">
        <v>19</v>
      </c>
      <c r="C7" s="7">
        <f>'[1]kak in vrh sport otrok'!L75</f>
        <v>16131.363449892815</v>
      </c>
      <c r="D7" s="7">
        <f>'[1]kak sport'!L22</f>
        <v>2837.7843979858162</v>
      </c>
      <c r="E7" s="7"/>
      <c r="F7" s="7">
        <f>'[1]Prostočasna ŠV'!J33</f>
        <v>651.90780613903382</v>
      </c>
      <c r="G7" s="7">
        <f>'[1]Rekreacija-inv-šp starejših'!K17</f>
        <v>365.26342072409489</v>
      </c>
      <c r="H7" s="8"/>
      <c r="I7" s="8"/>
      <c r="J7" s="8"/>
      <c r="K7" s="7">
        <f>'[1]Strokovni kadri'!H15</f>
        <v>158.36734693877551</v>
      </c>
      <c r="L7" s="9">
        <f t="shared" si="0"/>
        <v>20144.686421680537</v>
      </c>
      <c r="M7" s="10" t="s">
        <v>20</v>
      </c>
    </row>
    <row r="8" spans="1:14" x14ac:dyDescent="0.25">
      <c r="A8" s="3">
        <v>5</v>
      </c>
      <c r="B8" s="6" t="s">
        <v>21</v>
      </c>
      <c r="C8" s="7">
        <f>'[1]kak in vrh sport otrok'!L92</f>
        <v>19691.369835476075</v>
      </c>
      <c r="D8" s="7">
        <f>'[1]kak sport'!L28</f>
        <v>3533.2098235791791</v>
      </c>
      <c r="E8" s="7">
        <f>'[1]Vrhunski šport'!H3</f>
        <v>666.66666666666674</v>
      </c>
      <c r="F8" s="7">
        <f>'[1]Prostočasna ŠV'!J40</f>
        <v>146.67925638128261</v>
      </c>
      <c r="G8" s="7"/>
      <c r="H8" s="8"/>
      <c r="I8" s="8"/>
      <c r="J8" s="8"/>
      <c r="K8" s="11">
        <f>'[1]Strokovni kadri'!H19</f>
        <v>39.591836734693878</v>
      </c>
      <c r="L8" s="9">
        <f t="shared" si="0"/>
        <v>24077.517418837895</v>
      </c>
      <c r="M8" s="12" t="s">
        <v>22</v>
      </c>
    </row>
    <row r="9" spans="1:14" x14ac:dyDescent="0.25">
      <c r="A9" s="3">
        <v>6</v>
      </c>
      <c r="B9" s="6" t="s">
        <v>23</v>
      </c>
      <c r="C9" s="7">
        <f>'[1]kak in vrh sport otrok'!L109</f>
        <v>6442.6890273406743</v>
      </c>
      <c r="D9" s="7">
        <f>SUM('[1]kak sport'!L34,'[1]kak sport'!L35)</f>
        <v>2093.7539695284022</v>
      </c>
      <c r="E9" s="7">
        <f>'[1]Vrhunski šport'!H4</f>
        <v>333.33333333333337</v>
      </c>
      <c r="F9" s="7">
        <f>'[1]Prostočasna ŠV'!J54</f>
        <v>1670.5137532312742</v>
      </c>
      <c r="G9" s="7">
        <f>'[1]Rekreacija-inv-šp starejših'!K23</f>
        <v>365.26342072409489</v>
      </c>
      <c r="H9" s="8"/>
      <c r="I9" s="8"/>
      <c r="J9" s="7">
        <f>'[1]Prostočasna ŠV'!J53</f>
        <v>85.714285714285722</v>
      </c>
      <c r="K9" s="8"/>
      <c r="L9" s="9">
        <f t="shared" si="0"/>
        <v>10991.267789872067</v>
      </c>
      <c r="M9" s="12" t="s">
        <v>24</v>
      </c>
    </row>
    <row r="10" spans="1:14" x14ac:dyDescent="0.25">
      <c r="A10" s="3">
        <v>7</v>
      </c>
      <c r="B10" s="6" t="s">
        <v>25</v>
      </c>
      <c r="C10" s="7">
        <f>'[1]kak in vrh sport otrok'!L127</f>
        <v>8622.9628284753453</v>
      </c>
      <c r="D10" s="7">
        <f>'[1]kak sport'!L46</f>
        <v>1078.5133771609214</v>
      </c>
      <c r="E10" s="7"/>
      <c r="F10" s="7">
        <f>'[1]Prostočasna ŠV'!J75</f>
        <v>2607.6312245561353</v>
      </c>
      <c r="G10" s="7">
        <f>'[1]Rekreacija-inv-šp starejših'!K36</f>
        <v>365.26342072409489</v>
      </c>
      <c r="H10" s="7">
        <f>'[1]Rekreacija-inv-šp starejših'!K37</f>
        <v>171.07309486780713</v>
      </c>
      <c r="I10" s="7"/>
      <c r="J10" s="8"/>
      <c r="K10" s="7">
        <f>'[1]Strokovni kadri'!H23</f>
        <v>158.36734693877551</v>
      </c>
      <c r="L10" s="9">
        <f t="shared" si="0"/>
        <v>13003.81129272308</v>
      </c>
      <c r="M10" s="10" t="s">
        <v>25</v>
      </c>
    </row>
    <row r="11" spans="1:14" x14ac:dyDescent="0.25">
      <c r="A11" s="3">
        <v>8</v>
      </c>
      <c r="B11" s="6" t="s">
        <v>26</v>
      </c>
      <c r="C11" s="8"/>
      <c r="D11" s="7">
        <f>'[1]kak sport'!L40</f>
        <v>739.50067227333852</v>
      </c>
      <c r="E11" s="7"/>
      <c r="F11" s="7">
        <f>'[1]Prostočasna ŠV'!J62</f>
        <v>488.9308546042754</v>
      </c>
      <c r="G11" s="7">
        <f>'[1]Rekreacija-inv-šp starejših'!K68</f>
        <v>365.26342072409489</v>
      </c>
      <c r="H11" s="7">
        <f>'[1]Rekreacija-inv-šp starejših'!K69</f>
        <v>124.41679626749611</v>
      </c>
      <c r="I11" s="8"/>
      <c r="J11" s="8"/>
      <c r="K11" s="7">
        <f>'[1]Strokovni kadri'!H27</f>
        <v>39.591836734693878</v>
      </c>
      <c r="L11" s="9">
        <f t="shared" si="0"/>
        <v>1757.7035806038989</v>
      </c>
      <c r="M11" s="10" t="s">
        <v>27</v>
      </c>
    </row>
    <row r="12" spans="1:14" x14ac:dyDescent="0.25">
      <c r="A12" s="3">
        <v>9</v>
      </c>
      <c r="B12" s="6" t="s">
        <v>28</v>
      </c>
      <c r="C12" s="7">
        <f>'[1]kak in vrh sport otrok'!L144</f>
        <v>5625.3329567079018</v>
      </c>
      <c r="D12" s="8"/>
      <c r="E12" s="8"/>
      <c r="F12" s="7">
        <f>'[1]Prostočasna ŠV'!J87</f>
        <v>1154.4200733712057</v>
      </c>
      <c r="G12" s="7">
        <f>'[1]Rekreacija-inv-šp starejših'!K44</f>
        <v>365.26342072409489</v>
      </c>
      <c r="H12" s="7">
        <f>'[1]Rekreacija-inv-šp starejših'!K45</f>
        <v>124.41679626749611</v>
      </c>
      <c r="I12" s="8"/>
      <c r="J12" s="7"/>
      <c r="K12" s="7">
        <f>'[1]Strokovni kadri'!H31</f>
        <v>158.36734693877551</v>
      </c>
      <c r="L12" s="9">
        <f t="shared" si="0"/>
        <v>7427.8005940094754</v>
      </c>
      <c r="M12" s="10" t="s">
        <v>29</v>
      </c>
    </row>
    <row r="13" spans="1:14" x14ac:dyDescent="0.25">
      <c r="A13" s="3">
        <v>10</v>
      </c>
      <c r="B13" s="6" t="s">
        <v>30</v>
      </c>
      <c r="C13" s="7">
        <f>'[1]kak in vrh sport otrok'!L161</f>
        <v>5351.4873166749267</v>
      </c>
      <c r="D13" s="7">
        <f>'[1]kak sport'!L52</f>
        <v>862.81070172873717</v>
      </c>
      <c r="E13" s="7">
        <f>'[1]Vrhunski šport'!H5</f>
        <v>333.33333333333337</v>
      </c>
      <c r="F13" s="7">
        <f>'[1]Prostočasna ŠV'!J98</f>
        <v>1426.0483259291366</v>
      </c>
      <c r="G13" s="7">
        <f>'[1]Rekreacija-inv-šp starejših'!K51</f>
        <v>365.26342072409489</v>
      </c>
      <c r="H13" s="8"/>
      <c r="I13" s="8"/>
      <c r="J13" s="8"/>
      <c r="K13" s="7">
        <f>'[1]Strokovni kadri'!H35</f>
        <v>158.36734693877551</v>
      </c>
      <c r="L13" s="9">
        <f t="shared" si="0"/>
        <v>8497.3104453290052</v>
      </c>
      <c r="M13" s="10" t="s">
        <v>31</v>
      </c>
    </row>
    <row r="14" spans="1:14" x14ac:dyDescent="0.25">
      <c r="A14" s="3">
        <v>11</v>
      </c>
      <c r="B14" s="6" t="s">
        <v>32</v>
      </c>
      <c r="C14" s="7">
        <f>'[1]kak in vrh sport otrok'!L178</f>
        <v>865.4358394935233</v>
      </c>
      <c r="D14" s="8"/>
      <c r="E14" s="8"/>
      <c r="F14" s="7">
        <f>'[1]Prostočasna ŠV'!J108</f>
        <v>305.58178412767211</v>
      </c>
      <c r="G14" s="8"/>
      <c r="H14" s="8"/>
      <c r="I14" s="8"/>
      <c r="J14" s="8"/>
      <c r="K14" s="7">
        <f>'[1]Strokovni kadri'!H39</f>
        <v>158.36734693877551</v>
      </c>
      <c r="L14" s="9">
        <f t="shared" si="0"/>
        <v>1329.384970559971</v>
      </c>
      <c r="M14" s="10" t="s">
        <v>33</v>
      </c>
    </row>
    <row r="15" spans="1:14" x14ac:dyDescent="0.25">
      <c r="A15" s="3">
        <v>12</v>
      </c>
      <c r="B15" s="6" t="s">
        <v>34</v>
      </c>
      <c r="C15" s="7">
        <f>'[1]kak in vrh sport otrok'!L195</f>
        <v>5481.0936501256483</v>
      </c>
      <c r="D15" s="7">
        <f>'[1]kak sport'!L102</f>
        <v>2093.7539695284022</v>
      </c>
      <c r="E15" s="7">
        <f>'[1]Vrhunski šport'!H7</f>
        <v>166.66666666666669</v>
      </c>
      <c r="F15" s="7">
        <f>'[1]Prostočasna ŠV'!J162</f>
        <v>1181.5828986269989</v>
      </c>
      <c r="G15" s="7">
        <f>'[1]Rekreacija-inv-šp starejših'!K208</f>
        <v>365.26342072409489</v>
      </c>
      <c r="H15" s="7">
        <f>'[1]Rekreacija-inv-šp starejših'!K209</f>
        <v>171.07309486780713</v>
      </c>
      <c r="I15" s="8"/>
      <c r="J15" s="8"/>
      <c r="K15" s="7">
        <f>'[1]Strokovni kadri'!H123</f>
        <v>158.36734693877551</v>
      </c>
      <c r="L15" s="9">
        <f t="shared" si="0"/>
        <v>9617.801047478395</v>
      </c>
      <c r="M15" s="10" t="s">
        <v>35</v>
      </c>
    </row>
    <row r="16" spans="1:14" x14ac:dyDescent="0.25">
      <c r="A16" s="3">
        <v>13</v>
      </c>
      <c r="B16" s="6" t="s">
        <v>36</v>
      </c>
      <c r="C16" s="7">
        <f>'[1]kak in vrh sport otrok'!L212</f>
        <v>6835.6888771589875</v>
      </c>
      <c r="D16" s="7">
        <f>'[1]kak sport'!L59</f>
        <v>1207.934982420232</v>
      </c>
      <c r="E16" s="7"/>
      <c r="F16" s="7"/>
      <c r="G16" s="7"/>
      <c r="H16" s="8"/>
      <c r="I16" s="8"/>
      <c r="J16" s="7"/>
      <c r="K16" s="7">
        <f>'[1]Strokovni kadri'!H43</f>
        <v>158.36734693877551</v>
      </c>
      <c r="L16" s="9">
        <f t="shared" si="0"/>
        <v>8201.9912065179942</v>
      </c>
      <c r="M16" s="10" t="s">
        <v>37</v>
      </c>
    </row>
    <row r="17" spans="1:13" x14ac:dyDescent="0.25">
      <c r="A17" s="3">
        <v>14</v>
      </c>
      <c r="B17" s="6" t="s">
        <v>38</v>
      </c>
      <c r="C17" s="7">
        <f>'[1]kak in vrh sport otrok'!L229</f>
        <v>0</v>
      </c>
      <c r="D17" s="7">
        <f>'[1]kak sport'!L65</f>
        <v>1439.4558540507767</v>
      </c>
      <c r="E17" s="7"/>
      <c r="F17" s="7">
        <f>'[1]Prostočasna ŠV'!J118</f>
        <v>400.65167252294788</v>
      </c>
      <c r="G17" s="7">
        <f>'[1]Rekreacija-inv-šp starejših'!K29</f>
        <v>296.77652933832712</v>
      </c>
      <c r="H17" s="8"/>
      <c r="I17" s="8"/>
      <c r="J17" s="8"/>
      <c r="K17" s="7">
        <f>'[1]Strokovni kadri'!H83</f>
        <v>158.36734693877551</v>
      </c>
      <c r="L17" s="9">
        <f t="shared" si="0"/>
        <v>2295.2514028508272</v>
      </c>
      <c r="M17" s="10" t="s">
        <v>39</v>
      </c>
    </row>
    <row r="18" spans="1:13" x14ac:dyDescent="0.25">
      <c r="A18" s="3">
        <v>15</v>
      </c>
      <c r="B18" s="6" t="s">
        <v>40</v>
      </c>
      <c r="C18" s="7">
        <f>'[1]kak in vrh sport otrok'!L246</f>
        <v>2812.6664783539504</v>
      </c>
      <c r="D18" s="7">
        <f>'[1]kak sport'!L71</f>
        <v>1458.150085921566</v>
      </c>
      <c r="E18" s="8"/>
      <c r="F18" s="8"/>
      <c r="G18" s="8"/>
      <c r="H18" s="8"/>
      <c r="I18" s="8"/>
      <c r="J18" s="8"/>
      <c r="K18" s="7">
        <f>'[1]Strokovni kadri'!H67</f>
        <v>39.591836734693878</v>
      </c>
      <c r="L18" s="9">
        <f t="shared" si="0"/>
        <v>4310.4084010102106</v>
      </c>
      <c r="M18" s="10" t="s">
        <v>41</v>
      </c>
    </row>
    <row r="19" spans="1:13" x14ac:dyDescent="0.25">
      <c r="A19" s="3">
        <v>16</v>
      </c>
      <c r="B19" s="6" t="s">
        <v>42</v>
      </c>
      <c r="C19" s="8"/>
      <c r="D19" s="7">
        <f>'[1]kak sport'!L78</f>
        <v>905.95123681517396</v>
      </c>
      <c r="E19" s="7">
        <f>'[1]Vrhunski šport'!H8</f>
        <v>166.66666666666669</v>
      </c>
      <c r="F19" s="7">
        <f>'[1]Prostočasna ŠV'!J269</f>
        <v>407.44237883689618</v>
      </c>
      <c r="G19" s="7"/>
      <c r="H19" s="7">
        <f>'[1]Rekreacija-inv-šp starejših'!K62</f>
        <v>93.312597200622065</v>
      </c>
      <c r="I19" s="8"/>
      <c r="J19" s="8"/>
      <c r="K19" s="7">
        <f>'[1]Strokovni kadri'!H51</f>
        <v>158.36734693877551</v>
      </c>
      <c r="L19" s="9">
        <f t="shared" si="0"/>
        <v>1731.7402264581344</v>
      </c>
      <c r="M19" s="12" t="s">
        <v>43</v>
      </c>
    </row>
    <row r="20" spans="1:13" x14ac:dyDescent="0.25">
      <c r="A20" s="3">
        <v>17</v>
      </c>
      <c r="B20" s="6" t="s">
        <v>44</v>
      </c>
      <c r="C20" s="8"/>
      <c r="D20" s="7">
        <f>'[1]kak sport'!L84</f>
        <v>129.42160525931058</v>
      </c>
      <c r="E20" s="8"/>
      <c r="F20" s="8"/>
      <c r="G20" s="7"/>
      <c r="H20" s="7">
        <f>'[1]Rekreacija-inv-šp starejših'!K81</f>
        <v>8.5536547433903571</v>
      </c>
      <c r="I20" s="8"/>
      <c r="J20" s="8"/>
      <c r="K20" s="7">
        <f>'[1]Strokovni kadri'!H55</f>
        <v>158.36734693877551</v>
      </c>
      <c r="L20" s="9">
        <f t="shared" si="0"/>
        <v>296.34260694147645</v>
      </c>
      <c r="M20" s="12" t="s">
        <v>45</v>
      </c>
    </row>
    <row r="21" spans="1:13" x14ac:dyDescent="0.25">
      <c r="A21" s="3">
        <v>18</v>
      </c>
      <c r="B21" s="6" t="s">
        <v>46</v>
      </c>
      <c r="C21" s="8"/>
      <c r="D21" s="7">
        <f>'[1]kak sport'!L90</f>
        <v>805.28998828015472</v>
      </c>
      <c r="E21" s="8"/>
      <c r="F21" s="8"/>
      <c r="G21" s="8"/>
      <c r="H21" s="8"/>
      <c r="I21" s="8"/>
      <c r="J21" s="8"/>
      <c r="K21" s="8"/>
      <c r="L21" s="9">
        <f t="shared" si="0"/>
        <v>805.28998828015472</v>
      </c>
      <c r="M21" s="10" t="s">
        <v>47</v>
      </c>
    </row>
    <row r="22" spans="1:13" x14ac:dyDescent="0.25">
      <c r="A22" s="3">
        <v>19</v>
      </c>
      <c r="B22" s="6" t="s">
        <v>48</v>
      </c>
      <c r="C22" s="8"/>
      <c r="D22" s="7">
        <f>'[1]kak sport'!L96</f>
        <v>805.28998828015472</v>
      </c>
      <c r="E22" s="8"/>
      <c r="F22" s="8"/>
      <c r="G22" s="7">
        <f>'[1]Rekreacija-inv-šp starejših'!K74</f>
        <v>365.26342072409489</v>
      </c>
      <c r="H22" s="7">
        <f>'[1]Rekreacija-inv-šp starejših'!K76</f>
        <v>93.312597200622065</v>
      </c>
      <c r="I22" s="7">
        <f>'[1]Rekreacija-inv-šp starejših'!K75</f>
        <v>237.1764705882353</v>
      </c>
      <c r="J22" s="8"/>
      <c r="K22" s="7">
        <f>'[1]Strokovni kadri'!H63</f>
        <v>158.36734693877551</v>
      </c>
      <c r="L22" s="9">
        <f t="shared" si="0"/>
        <v>1659.4098237318826</v>
      </c>
      <c r="M22" s="10" t="s">
        <v>49</v>
      </c>
    </row>
    <row r="23" spans="1:13" x14ac:dyDescent="0.25">
      <c r="A23" s="3">
        <v>20</v>
      </c>
      <c r="B23" s="6" t="s">
        <v>50</v>
      </c>
      <c r="C23" s="8"/>
      <c r="D23" s="7">
        <f>'[1]kak sport'!L108</f>
        <v>373.88463741578607</v>
      </c>
      <c r="E23" s="8"/>
      <c r="F23" s="8"/>
      <c r="G23" s="7"/>
      <c r="H23" s="8"/>
      <c r="I23" s="7"/>
      <c r="J23" s="8"/>
      <c r="K23" s="7"/>
      <c r="L23" s="9">
        <f t="shared" si="0"/>
        <v>373.88463741578607</v>
      </c>
      <c r="M23" s="10" t="s">
        <v>51</v>
      </c>
    </row>
    <row r="24" spans="1:13" x14ac:dyDescent="0.25">
      <c r="A24" s="3">
        <v>21</v>
      </c>
      <c r="B24" s="6" t="s">
        <v>52</v>
      </c>
      <c r="C24" s="7">
        <f>'[1]kak in vrh sport otrok'!H251</f>
        <v>1567.8185498071073</v>
      </c>
      <c r="D24" s="8"/>
      <c r="E24" s="8"/>
      <c r="F24" s="8"/>
      <c r="G24" s="7">
        <f>'[1]Rekreacija-inv-šp starejših'!K57</f>
        <v>182.63171036204744</v>
      </c>
      <c r="H24" s="8"/>
      <c r="I24" s="8"/>
      <c r="J24" s="8"/>
      <c r="K24" s="7">
        <f>'[1]Strokovni kadri'!H79</f>
        <v>39.591836734693878</v>
      </c>
      <c r="L24" s="9">
        <f t="shared" si="0"/>
        <v>1790.0420969038487</v>
      </c>
      <c r="M24" s="10" t="s">
        <v>53</v>
      </c>
    </row>
    <row r="25" spans="1:13" x14ac:dyDescent="0.25">
      <c r="A25" s="3">
        <v>22</v>
      </c>
      <c r="B25" s="6" t="s">
        <v>54</v>
      </c>
      <c r="C25" s="7">
        <f>'[1]kak in vrh sport otrok'!H255</f>
        <v>3135.6370996142145</v>
      </c>
      <c r="D25" s="8"/>
      <c r="E25" s="8"/>
      <c r="F25" s="7"/>
      <c r="G25" s="8"/>
      <c r="H25" s="8"/>
      <c r="I25" s="8"/>
      <c r="J25" s="8"/>
      <c r="K25" s="8"/>
      <c r="L25" s="9">
        <f t="shared" si="0"/>
        <v>3135.6370996142145</v>
      </c>
      <c r="M25" s="10" t="s">
        <v>55</v>
      </c>
    </row>
    <row r="26" spans="1:13" x14ac:dyDescent="0.25">
      <c r="A26" s="3">
        <v>23</v>
      </c>
      <c r="B26" s="6" t="s">
        <v>56</v>
      </c>
      <c r="C26" s="7">
        <f>'[1]kak in vrh sport otrok'!H259</f>
        <v>2038.1641147492396</v>
      </c>
      <c r="D26" s="8"/>
      <c r="E26" s="8"/>
      <c r="F26" s="7">
        <f>'[1]Prostočasna ŠV'!J133</f>
        <v>203.72118941844809</v>
      </c>
      <c r="G26" s="7">
        <f>'[1]Rekreacija-inv-šp starejših'!K87</f>
        <v>182.63171036204744</v>
      </c>
      <c r="H26" s="8"/>
      <c r="I26" s="8"/>
      <c r="J26" s="8"/>
      <c r="K26" s="7">
        <f>'[1]Strokovni kadri'!H75</f>
        <v>158.36734693877551</v>
      </c>
      <c r="L26" s="9">
        <f t="shared" si="0"/>
        <v>2582.8843614685106</v>
      </c>
      <c r="M26" s="10" t="s">
        <v>57</v>
      </c>
    </row>
    <row r="27" spans="1:13" x14ac:dyDescent="0.25">
      <c r="A27" s="3">
        <v>24</v>
      </c>
      <c r="B27" s="6" t="s">
        <v>58</v>
      </c>
      <c r="C27" s="7">
        <f>'[1]kak in vrh sport otrok'!H263</f>
        <v>1881.3822597685289</v>
      </c>
      <c r="D27" s="8"/>
      <c r="E27" s="8"/>
      <c r="F27" s="8"/>
      <c r="G27" s="8"/>
      <c r="H27" s="8"/>
      <c r="I27" s="8"/>
      <c r="J27" s="8"/>
      <c r="K27" s="8"/>
      <c r="L27" s="9">
        <f t="shared" si="0"/>
        <v>1881.3822597685289</v>
      </c>
      <c r="M27" s="10" t="s">
        <v>59</v>
      </c>
    </row>
    <row r="28" spans="1:13" x14ac:dyDescent="0.25">
      <c r="A28" s="3">
        <v>25</v>
      </c>
      <c r="B28" s="6" t="s">
        <v>60</v>
      </c>
      <c r="C28" s="7">
        <f>'[1]kak in vrh sport otrok'!H267</f>
        <v>2038.1641147492396</v>
      </c>
      <c r="D28" s="8"/>
      <c r="E28" s="8"/>
      <c r="F28" s="8"/>
      <c r="G28" s="8"/>
      <c r="H28" s="8"/>
      <c r="I28" s="8"/>
      <c r="J28" s="8"/>
      <c r="K28" s="8"/>
      <c r="L28" s="9">
        <f t="shared" si="0"/>
        <v>2038.1641147492396</v>
      </c>
      <c r="M28" s="10" t="s">
        <v>61</v>
      </c>
    </row>
    <row r="29" spans="1:13" x14ac:dyDescent="0.25">
      <c r="A29" s="3">
        <v>26</v>
      </c>
      <c r="B29" s="6" t="s">
        <v>62</v>
      </c>
      <c r="C29" s="7">
        <f>'[1]kak in vrh sport otrok'!H271</f>
        <v>940.69112988426446</v>
      </c>
      <c r="D29" s="8"/>
      <c r="E29" s="8"/>
      <c r="F29" s="8"/>
      <c r="G29" s="7">
        <f>'[1]Rekreacija-inv-šp starejših'!K93</f>
        <v>365.26342072409489</v>
      </c>
      <c r="H29" s="7">
        <f>'[1]Rekreacija-inv-šp starejših'!K94</f>
        <v>11.664074650077758</v>
      </c>
      <c r="I29" s="8"/>
      <c r="J29" s="8"/>
      <c r="K29" s="7">
        <f>'[1]Strokovni kadri'!H59</f>
        <v>39.591836734693878</v>
      </c>
      <c r="L29" s="9">
        <f t="shared" si="0"/>
        <v>1357.210461993131</v>
      </c>
      <c r="M29" s="10" t="s">
        <v>63</v>
      </c>
    </row>
    <row r="30" spans="1:13" x14ac:dyDescent="0.25">
      <c r="A30" s="3">
        <v>27</v>
      </c>
      <c r="B30" s="6" t="s">
        <v>64</v>
      </c>
      <c r="C30" s="7">
        <f>'[1]kak in vrh sport otrok'!H275</f>
        <v>5487.3649243248756</v>
      </c>
      <c r="D30" s="8"/>
      <c r="E30" s="8"/>
      <c r="F30" s="7">
        <f>'[1]Prostočasna ŠV'!J141</f>
        <v>234.2793678312153</v>
      </c>
      <c r="G30" s="8"/>
      <c r="H30" s="8"/>
      <c r="I30" s="8"/>
      <c r="J30" s="8"/>
      <c r="K30" s="7">
        <f>'[1]Strokovni kadri'!H71</f>
        <v>118.77551020408163</v>
      </c>
      <c r="L30" s="9">
        <f t="shared" si="0"/>
        <v>5840.419802360173</v>
      </c>
      <c r="M30" s="12" t="s">
        <v>65</v>
      </c>
    </row>
    <row r="31" spans="1:13" x14ac:dyDescent="0.25">
      <c r="A31" s="3">
        <v>28</v>
      </c>
      <c r="B31" s="6" t="s">
        <v>66</v>
      </c>
      <c r="C31" s="7">
        <f>'[1]kak in vrh sport otrok'!H279</f>
        <v>5017.0193593827435</v>
      </c>
      <c r="D31" s="8"/>
      <c r="E31" s="7">
        <f>'[1]Vrhunski šport'!H9</f>
        <v>166.66666666666669</v>
      </c>
      <c r="F31" s="8"/>
      <c r="G31" s="8"/>
      <c r="H31" s="8"/>
      <c r="I31" s="8"/>
      <c r="J31" s="8"/>
      <c r="K31" s="8"/>
      <c r="L31" s="9">
        <f t="shared" si="0"/>
        <v>5183.6860260494104</v>
      </c>
      <c r="M31" s="10" t="s">
        <v>67</v>
      </c>
    </row>
    <row r="32" spans="1:13" x14ac:dyDescent="0.25">
      <c r="A32" s="3">
        <v>29</v>
      </c>
      <c r="B32" s="6" t="s">
        <v>68</v>
      </c>
      <c r="C32" s="7">
        <f>'[1]kak in vrh sport otrok'!H283</f>
        <v>3762.7645195370578</v>
      </c>
      <c r="D32" s="8"/>
      <c r="E32" s="7">
        <f>'[1]Vrhunski šport'!H10</f>
        <v>166.66666666666669</v>
      </c>
      <c r="F32" s="8"/>
      <c r="G32" s="8"/>
      <c r="H32" s="8"/>
      <c r="I32" s="8"/>
      <c r="J32" s="8"/>
      <c r="K32" s="7">
        <f>'[1]Strokovni kadri'!H87</f>
        <v>118.77551020408163</v>
      </c>
      <c r="L32" s="9">
        <f t="shared" si="0"/>
        <v>4048.2066964078058</v>
      </c>
      <c r="M32" s="10" t="s">
        <v>69</v>
      </c>
    </row>
    <row r="33" spans="1:13" x14ac:dyDescent="0.25">
      <c r="A33" s="3">
        <v>30</v>
      </c>
      <c r="B33" s="6" t="s">
        <v>70</v>
      </c>
      <c r="C33" s="7">
        <f>'[1]kak in vrh sport otrok'!H287</f>
        <v>3527.5917370659913</v>
      </c>
      <c r="D33" s="8"/>
      <c r="E33" s="8"/>
      <c r="F33" s="7">
        <f>'[1]Prostočasna ŠV'!J147</f>
        <v>178.25604074114207</v>
      </c>
      <c r="G33" s="7">
        <f>'[1]Rekreacija-inv-šp starejših'!K99</f>
        <v>273.94756554307116</v>
      </c>
      <c r="H33" s="8"/>
      <c r="I33" s="8"/>
      <c r="J33" s="8"/>
      <c r="K33" s="7">
        <f>'[1]Strokovni kadri'!H47</f>
        <v>158.36734693877551</v>
      </c>
      <c r="L33" s="9">
        <f t="shared" si="0"/>
        <v>4138.1626902889802</v>
      </c>
      <c r="M33" s="10" t="s">
        <v>71</v>
      </c>
    </row>
    <row r="34" spans="1:13" x14ac:dyDescent="0.25">
      <c r="A34" s="3">
        <v>31</v>
      </c>
      <c r="B34" s="6" t="s">
        <v>72</v>
      </c>
      <c r="C34" s="7"/>
      <c r="D34" s="8"/>
      <c r="E34" s="8"/>
      <c r="F34" s="7">
        <f>'[1]Prostočasna ŠV'!J153</f>
        <v>407.44237883689618</v>
      </c>
      <c r="G34" s="8"/>
      <c r="H34" s="8"/>
      <c r="I34" s="8"/>
      <c r="J34" s="8"/>
      <c r="K34" s="8"/>
      <c r="L34" s="9">
        <f t="shared" si="0"/>
        <v>407.44237883689618</v>
      </c>
      <c r="M34" s="10" t="s">
        <v>73</v>
      </c>
    </row>
    <row r="35" spans="1:13" x14ac:dyDescent="0.25">
      <c r="A35" s="3">
        <v>32</v>
      </c>
      <c r="B35" s="6" t="s">
        <v>74</v>
      </c>
      <c r="C35" s="8"/>
      <c r="D35" s="8"/>
      <c r="E35" s="8"/>
      <c r="F35" s="7">
        <f>'[1]Prostočasna ŠV'!J170</f>
        <v>692.65204402272343</v>
      </c>
      <c r="G35" s="7">
        <f>'[1]Rekreacija-inv-šp starejših'!K105</f>
        <v>365.26342072409489</v>
      </c>
      <c r="H35" s="8"/>
      <c r="I35" s="8"/>
      <c r="J35" s="8"/>
      <c r="K35" s="8"/>
      <c r="L35" s="9">
        <f t="shared" si="0"/>
        <v>1057.9154647468183</v>
      </c>
      <c r="M35" s="10" t="s">
        <v>75</v>
      </c>
    </row>
    <row r="36" spans="1:13" x14ac:dyDescent="0.25">
      <c r="A36" s="3">
        <v>33</v>
      </c>
      <c r="B36" s="6" t="s">
        <v>76</v>
      </c>
      <c r="C36" s="8"/>
      <c r="D36" s="8"/>
      <c r="E36" s="8"/>
      <c r="F36" s="7"/>
      <c r="G36" s="8"/>
      <c r="H36" s="8"/>
      <c r="I36" s="8"/>
      <c r="J36" s="8"/>
      <c r="K36" s="7">
        <f>'[1]Strokovni kadri'!H103</f>
        <v>39.591836734693878</v>
      </c>
      <c r="L36" s="9">
        <f t="shared" si="0"/>
        <v>39.591836734693878</v>
      </c>
      <c r="M36" s="10" t="s">
        <v>77</v>
      </c>
    </row>
    <row r="37" spans="1:13" x14ac:dyDescent="0.25">
      <c r="A37" s="3">
        <v>34</v>
      </c>
      <c r="B37" s="6" t="s">
        <v>78</v>
      </c>
      <c r="C37" s="8"/>
      <c r="D37" s="8"/>
      <c r="E37" s="8"/>
      <c r="F37" s="7">
        <f>'[1]Prostočasna ŠV'!J204</f>
        <v>2987.9107781372386</v>
      </c>
      <c r="G37" s="7">
        <f>'[1]Rekreacija-inv-šp starejših'!K111</f>
        <v>365.26342072409489</v>
      </c>
      <c r="H37" s="7">
        <f>'[1]Rekreacija-inv-šp starejših'!K112</f>
        <v>171.07309486780713</v>
      </c>
      <c r="I37" s="8"/>
      <c r="J37" s="7">
        <f>'[1]Prostočasna ŠV'!J205</f>
        <v>214.28571428571428</v>
      </c>
      <c r="K37" s="7">
        <f>'[1]Strokovni kadri'!H91</f>
        <v>39.591836734693878</v>
      </c>
      <c r="L37" s="9">
        <f t="shared" si="0"/>
        <v>3778.1248447495486</v>
      </c>
      <c r="M37" s="10" t="s">
        <v>79</v>
      </c>
    </row>
    <row r="38" spans="1:13" x14ac:dyDescent="0.25">
      <c r="A38" s="3">
        <v>35</v>
      </c>
      <c r="B38" s="6" t="s">
        <v>80</v>
      </c>
      <c r="C38" s="8"/>
      <c r="D38" s="8"/>
      <c r="E38" s="8"/>
      <c r="F38" s="7">
        <f>'[1]Prostočasna ŠV'!J211</f>
        <v>543.2565051158615</v>
      </c>
      <c r="G38" s="7">
        <f>'[1]Rekreacija-inv-šp starejših'!K117</f>
        <v>365.26342072409489</v>
      </c>
      <c r="H38" s="8"/>
      <c r="I38" s="8"/>
      <c r="J38" s="8"/>
      <c r="K38" s="8"/>
      <c r="L38" s="9">
        <f t="shared" si="0"/>
        <v>908.51992583995639</v>
      </c>
      <c r="M38" s="10" t="s">
        <v>81</v>
      </c>
    </row>
    <row r="39" spans="1:13" x14ac:dyDescent="0.25">
      <c r="A39" s="3">
        <v>36</v>
      </c>
      <c r="B39" s="6" t="s">
        <v>82</v>
      </c>
      <c r="C39" s="8"/>
      <c r="D39" s="8"/>
      <c r="E39" s="8"/>
      <c r="F39" s="7">
        <f>'[1]Prostočasna ŠV'!J223</f>
        <v>1500.7460953825675</v>
      </c>
      <c r="G39" s="8"/>
      <c r="H39" s="8"/>
      <c r="I39" s="8"/>
      <c r="J39" s="8"/>
      <c r="K39" s="7">
        <f>'[1]Strokovni kadri'!H95</f>
        <v>158.36734693877551</v>
      </c>
      <c r="L39" s="9">
        <f t="shared" si="0"/>
        <v>1659.113442321343</v>
      </c>
      <c r="M39" s="12" t="s">
        <v>83</v>
      </c>
    </row>
    <row r="40" spans="1:13" x14ac:dyDescent="0.25">
      <c r="A40" s="3">
        <v>37</v>
      </c>
      <c r="B40" s="6" t="s">
        <v>84</v>
      </c>
      <c r="C40" s="8"/>
      <c r="D40" s="8"/>
      <c r="E40" s="8"/>
      <c r="F40" s="7">
        <f>'[1]Prostočasna ŠV'!J230</f>
        <v>488.9308546042754</v>
      </c>
      <c r="G40" s="8"/>
      <c r="H40" s="8"/>
      <c r="I40" s="8"/>
      <c r="J40" s="8"/>
      <c r="K40" s="8"/>
      <c r="L40" s="9">
        <f t="shared" si="0"/>
        <v>488.9308546042754</v>
      </c>
      <c r="M40" s="10" t="s">
        <v>85</v>
      </c>
    </row>
    <row r="41" spans="1:13" x14ac:dyDescent="0.25">
      <c r="A41" s="3">
        <v>38</v>
      </c>
      <c r="B41" s="6" t="s">
        <v>86</v>
      </c>
      <c r="C41" s="8"/>
      <c r="D41" s="8"/>
      <c r="E41" s="8"/>
      <c r="F41" s="7">
        <f>'[1]Prostočasna ŠV'!J236</f>
        <v>203.72118941844809</v>
      </c>
      <c r="G41" s="7">
        <f>'[1]Rekreacija-inv-šp starejših'!K122</f>
        <v>182.63171036204744</v>
      </c>
      <c r="H41" s="8"/>
      <c r="I41" s="7">
        <f>'[1]Rekreacija-inv-šp starejših'!K123</f>
        <v>95.529411764705884</v>
      </c>
      <c r="J41" s="8"/>
      <c r="K41" s="7">
        <f>'[1]Strokovni kadri'!H107</f>
        <v>158.36734693877551</v>
      </c>
      <c r="L41" s="9">
        <f t="shared" si="0"/>
        <v>640.24965848397699</v>
      </c>
      <c r="M41" s="10" t="s">
        <v>87</v>
      </c>
    </row>
    <row r="42" spans="1:13" x14ac:dyDescent="0.25">
      <c r="A42" s="3">
        <v>39</v>
      </c>
      <c r="B42" s="6" t="s">
        <v>88</v>
      </c>
      <c r="C42" s="8"/>
      <c r="D42" s="8"/>
      <c r="E42" s="8"/>
      <c r="F42" s="7">
        <f>'[1]Prostočasna ŠV'!J242</f>
        <v>407.44237883689618</v>
      </c>
      <c r="G42" s="7">
        <f>'[1]Rekreacija-inv-šp starejših'!K128</f>
        <v>365.26342072409489</v>
      </c>
      <c r="H42" s="8"/>
      <c r="I42" s="7">
        <f>'[1]Rekreacija-inv-šp starejših'!K129</f>
        <v>118.58823529411765</v>
      </c>
      <c r="J42" s="8"/>
      <c r="K42" s="7">
        <f>'[1]Strokovni kadri'!H119</f>
        <v>158.36734693877551</v>
      </c>
      <c r="L42" s="9">
        <f t="shared" si="0"/>
        <v>1049.6613817938842</v>
      </c>
      <c r="M42" s="10" t="s">
        <v>89</v>
      </c>
    </row>
    <row r="43" spans="1:13" x14ac:dyDescent="0.25">
      <c r="A43" s="3">
        <v>40</v>
      </c>
      <c r="B43" s="6" t="s">
        <v>90</v>
      </c>
      <c r="C43" s="8"/>
      <c r="D43" s="8"/>
      <c r="E43" s="8"/>
      <c r="F43" s="7"/>
      <c r="G43" s="7">
        <f>'[1]Rekreacija-inv-šp starejših'!K134</f>
        <v>316.23529411764707</v>
      </c>
      <c r="H43" s="8"/>
      <c r="I43" s="8"/>
      <c r="J43" s="8"/>
      <c r="K43" s="8"/>
      <c r="L43" s="9">
        <f t="shared" si="0"/>
        <v>316.23529411764707</v>
      </c>
      <c r="M43" s="10" t="s">
        <v>91</v>
      </c>
    </row>
    <row r="44" spans="1:13" x14ac:dyDescent="0.25">
      <c r="A44" s="3">
        <v>41</v>
      </c>
      <c r="B44" s="6" t="s">
        <v>92</v>
      </c>
      <c r="C44" s="8"/>
      <c r="D44" s="8"/>
      <c r="E44" s="8"/>
      <c r="F44" s="7">
        <f>'[1]Prostočasna ŠV'!J250</f>
        <v>130.38156122780677</v>
      </c>
      <c r="G44" s="7">
        <f>'[1]Rekreacija-inv-šp starejših'!K140</f>
        <v>182.63171036204744</v>
      </c>
      <c r="H44" s="8"/>
      <c r="I44" s="8"/>
      <c r="J44" s="8"/>
      <c r="K44" s="8"/>
      <c r="L44" s="9">
        <f t="shared" si="0"/>
        <v>313.01327158985418</v>
      </c>
      <c r="M44" s="10" t="s">
        <v>93</v>
      </c>
    </row>
    <row r="45" spans="1:13" x14ac:dyDescent="0.25">
      <c r="A45" s="3">
        <v>42</v>
      </c>
      <c r="B45" s="6" t="s">
        <v>94</v>
      </c>
      <c r="C45" s="8"/>
      <c r="D45" s="8"/>
      <c r="E45" s="8"/>
      <c r="F45" s="7">
        <f>'[1]Prostočasna ŠV'!J256</f>
        <v>88.279182081327505</v>
      </c>
      <c r="G45" s="7">
        <f>'[1]Rekreacija-inv-šp starejših'!K193</f>
        <v>365.26342072409489</v>
      </c>
      <c r="H45" s="8"/>
      <c r="I45" s="8"/>
      <c r="J45" s="8"/>
      <c r="K45" s="8"/>
      <c r="L45" s="9">
        <f t="shared" si="0"/>
        <v>453.5426028054224</v>
      </c>
      <c r="M45" s="10" t="s">
        <v>95</v>
      </c>
    </row>
    <row r="46" spans="1:13" x14ac:dyDescent="0.25">
      <c r="A46" s="3">
        <v>43</v>
      </c>
      <c r="B46" s="6" t="s">
        <v>96</v>
      </c>
      <c r="C46" s="8"/>
      <c r="D46" s="8"/>
      <c r="E46" s="8"/>
      <c r="F46" s="8"/>
      <c r="G46" s="7">
        <f>'[1]Rekreacija-inv-šp starejših'!K145</f>
        <v>182.63171036204744</v>
      </c>
      <c r="H46" s="8"/>
      <c r="I46" s="8"/>
      <c r="J46" s="8"/>
      <c r="K46" s="8"/>
      <c r="L46" s="9">
        <f t="shared" si="0"/>
        <v>182.63171036204744</v>
      </c>
      <c r="M46" s="10" t="s">
        <v>97</v>
      </c>
    </row>
    <row r="47" spans="1:13" x14ac:dyDescent="0.25">
      <c r="A47" s="3">
        <v>44</v>
      </c>
      <c r="B47" s="6" t="s">
        <v>98</v>
      </c>
      <c r="C47" s="8"/>
      <c r="D47" s="8"/>
      <c r="E47" s="8"/>
      <c r="F47" s="8"/>
      <c r="G47" s="7">
        <f>'[1]Rekreacija-inv-šp starejših'!K150</f>
        <v>136.97378277153558</v>
      </c>
      <c r="H47" s="8"/>
      <c r="I47" s="8"/>
      <c r="J47" s="8"/>
      <c r="K47" s="8"/>
      <c r="L47" s="9">
        <f t="shared" si="0"/>
        <v>136.97378277153558</v>
      </c>
      <c r="M47" s="10" t="s">
        <v>99</v>
      </c>
    </row>
    <row r="48" spans="1:13" x14ac:dyDescent="0.25">
      <c r="A48" s="3">
        <v>45</v>
      </c>
      <c r="B48" s="6" t="s">
        <v>100</v>
      </c>
      <c r="C48" s="8"/>
      <c r="D48" s="8"/>
      <c r="E48" s="8"/>
      <c r="F48" s="8"/>
      <c r="G48" s="7">
        <f>'[1]Rekreacija-inv-šp starejših'!K155</f>
        <v>365.26342072409489</v>
      </c>
      <c r="H48" s="8"/>
      <c r="I48" s="8"/>
      <c r="J48" s="8"/>
      <c r="K48" s="7">
        <f>'[1]Strokovni kadri'!H99</f>
        <v>118.77551020408163</v>
      </c>
      <c r="L48" s="9">
        <f t="shared" si="0"/>
        <v>484.03893092817651</v>
      </c>
      <c r="M48" s="10" t="s">
        <v>101</v>
      </c>
    </row>
    <row r="49" spans="1:13" x14ac:dyDescent="0.25">
      <c r="A49" s="3">
        <v>46</v>
      </c>
      <c r="B49" s="6" t="s">
        <v>102</v>
      </c>
      <c r="C49" s="8"/>
      <c r="D49" s="8"/>
      <c r="E49" s="8"/>
      <c r="F49" s="8"/>
      <c r="G49" s="7">
        <f>'[1]Rekreacija-inv-šp starejših'!K160</f>
        <v>365.26342072409489</v>
      </c>
      <c r="H49" s="8"/>
      <c r="I49" s="8"/>
      <c r="J49" s="8"/>
      <c r="K49" s="7">
        <f>'[1]Strokovni kadri'!H127</f>
        <v>39.591836734693878</v>
      </c>
      <c r="L49" s="9">
        <f t="shared" si="0"/>
        <v>404.85525745878874</v>
      </c>
      <c r="M49" s="10" t="s">
        <v>103</v>
      </c>
    </row>
    <row r="50" spans="1:13" x14ac:dyDescent="0.25">
      <c r="A50" s="3">
        <v>47</v>
      </c>
      <c r="B50" s="6" t="s">
        <v>104</v>
      </c>
      <c r="C50" s="8"/>
      <c r="D50" s="8"/>
      <c r="E50" s="8"/>
      <c r="F50" s="8"/>
      <c r="G50" s="8"/>
      <c r="H50" s="8"/>
      <c r="I50" s="8"/>
      <c r="J50" s="8"/>
      <c r="K50" s="7">
        <f>'[1]Strokovni kadri'!H115</f>
        <v>39.591836734693878</v>
      </c>
      <c r="L50" s="9">
        <f t="shared" si="0"/>
        <v>39.591836734693878</v>
      </c>
      <c r="M50" s="10" t="s">
        <v>105</v>
      </c>
    </row>
    <row r="51" spans="1:13" x14ac:dyDescent="0.25">
      <c r="A51" s="3">
        <v>48</v>
      </c>
      <c r="B51" s="6" t="s">
        <v>106</v>
      </c>
      <c r="C51" s="8"/>
      <c r="D51" s="8"/>
      <c r="E51" s="8"/>
      <c r="F51" s="8"/>
      <c r="G51" s="7">
        <f>'[1]Rekreacija-inv-šp starejših'!K171</f>
        <v>243.50894714939659</v>
      </c>
      <c r="H51" s="8"/>
      <c r="I51" s="8"/>
      <c r="J51" s="8"/>
      <c r="K51" s="8"/>
      <c r="L51" s="9">
        <f t="shared" si="0"/>
        <v>243.50894714939659</v>
      </c>
      <c r="M51" s="10" t="s">
        <v>107</v>
      </c>
    </row>
    <row r="52" spans="1:13" x14ac:dyDescent="0.25">
      <c r="A52" s="3">
        <v>49</v>
      </c>
      <c r="B52" s="6" t="s">
        <v>108</v>
      </c>
      <c r="C52" s="8"/>
      <c r="D52" s="8"/>
      <c r="E52" s="8"/>
      <c r="F52" s="8"/>
      <c r="G52" s="7">
        <f>'[1]Rekreacija-inv-šp starejših'!K177</f>
        <v>365.26342072409489</v>
      </c>
      <c r="H52" s="8"/>
      <c r="I52" s="8"/>
      <c r="J52" s="8"/>
      <c r="K52" s="8"/>
      <c r="L52" s="9">
        <f t="shared" si="0"/>
        <v>365.26342072409489</v>
      </c>
      <c r="M52" s="10" t="s">
        <v>109</v>
      </c>
    </row>
    <row r="53" spans="1:13" x14ac:dyDescent="0.25">
      <c r="A53" s="3">
        <v>50</v>
      </c>
      <c r="B53" s="6" t="s">
        <v>110</v>
      </c>
      <c r="C53" s="8"/>
      <c r="D53" s="8"/>
      <c r="E53" s="8"/>
      <c r="F53" s="8"/>
      <c r="G53" s="7"/>
      <c r="H53" s="8"/>
      <c r="I53" s="7">
        <f>'[1]Rekreacija-inv-šp starejših'!K166</f>
        <v>316.23529411764707</v>
      </c>
      <c r="J53" s="8"/>
      <c r="K53" s="8"/>
      <c r="L53" s="9">
        <f t="shared" si="0"/>
        <v>316.23529411764707</v>
      </c>
      <c r="M53" s="10" t="s">
        <v>111</v>
      </c>
    </row>
    <row r="54" spans="1:13" x14ac:dyDescent="0.25">
      <c r="A54" s="3">
        <v>51</v>
      </c>
      <c r="B54" s="6" t="s">
        <v>112</v>
      </c>
      <c r="C54" s="8"/>
      <c r="D54" s="8"/>
      <c r="E54" s="8"/>
      <c r="F54" s="8"/>
      <c r="G54" s="7">
        <f>'[1]Rekreacija-inv-šp starejših'!K182</f>
        <v>213.07032875572202</v>
      </c>
      <c r="H54" s="8"/>
      <c r="I54" s="8"/>
      <c r="J54" s="8"/>
      <c r="K54" s="8"/>
      <c r="L54" s="9">
        <f t="shared" si="0"/>
        <v>213.07032875572202</v>
      </c>
      <c r="M54" s="10" t="s">
        <v>113</v>
      </c>
    </row>
    <row r="55" spans="1:13" x14ac:dyDescent="0.25">
      <c r="A55" s="3">
        <v>52</v>
      </c>
      <c r="B55" s="6" t="s">
        <v>114</v>
      </c>
      <c r="C55" s="8"/>
      <c r="D55" s="8"/>
      <c r="E55" s="8"/>
      <c r="F55" s="8"/>
      <c r="G55" s="7">
        <f>'[1]Rekreacija-inv-šp starejših'!K187</f>
        <v>148.38826466916356</v>
      </c>
      <c r="H55" s="7">
        <f>'[1]Rekreacija-inv-šp starejših'!K188</f>
        <v>31.10419906687402</v>
      </c>
      <c r="I55" s="8"/>
      <c r="J55" s="8"/>
      <c r="K55" s="8"/>
      <c r="L55" s="9">
        <f t="shared" si="0"/>
        <v>179.49246373603759</v>
      </c>
      <c r="M55" s="12" t="s">
        <v>115</v>
      </c>
    </row>
    <row r="56" spans="1:13" x14ac:dyDescent="0.25">
      <c r="A56" s="3">
        <v>53</v>
      </c>
      <c r="B56" s="6" t="s">
        <v>116</v>
      </c>
      <c r="C56" s="8"/>
      <c r="D56" s="8"/>
      <c r="E56" s="8"/>
      <c r="F56" s="8"/>
      <c r="G56" s="8"/>
      <c r="H56" s="8"/>
      <c r="I56" s="7">
        <f>'[1]Rekreacija-inv-šp starejših'!K198</f>
        <v>316.23529411764707</v>
      </c>
      <c r="J56" s="8"/>
      <c r="K56" s="8"/>
      <c r="L56" s="9">
        <f t="shared" si="0"/>
        <v>316.23529411764707</v>
      </c>
      <c r="M56" s="10" t="s">
        <v>117</v>
      </c>
    </row>
    <row r="57" spans="1:13" x14ac:dyDescent="0.25">
      <c r="A57" s="3">
        <v>54</v>
      </c>
      <c r="B57" s="6" t="s">
        <v>118</v>
      </c>
      <c r="C57" s="8"/>
      <c r="D57" s="8"/>
      <c r="E57" s="8"/>
      <c r="F57" s="7">
        <f>'[1]Prostočasna ŠV'!J263</f>
        <v>407.44237883689618</v>
      </c>
      <c r="G57" s="7">
        <f>'[1]Rekreacija-inv-šp starejših'!K203</f>
        <v>91.315855181023721</v>
      </c>
      <c r="H57" s="8"/>
      <c r="I57" s="7"/>
      <c r="J57" s="8"/>
      <c r="K57" s="7">
        <f>'[1]Strokovni kadri'!H111</f>
        <v>158.36734693877551</v>
      </c>
      <c r="L57" s="9">
        <f t="shared" si="0"/>
        <v>657.12558095669544</v>
      </c>
      <c r="M57" s="10" t="s">
        <v>119</v>
      </c>
    </row>
    <row r="58" spans="1:13" x14ac:dyDescent="0.25">
      <c r="A58" s="3"/>
      <c r="B58" s="13" t="s">
        <v>120</v>
      </c>
      <c r="C58" s="9">
        <f>SUM(C4:C42)</f>
        <v>180341.99999999997</v>
      </c>
      <c r="D58" s="9">
        <f>SUM(D4:D56)</f>
        <v>30000</v>
      </c>
      <c r="E58" s="14">
        <f t="shared" ref="E58:K58" si="1">SUM(E4:E57)</f>
        <v>2000.0000000000005</v>
      </c>
      <c r="F58" s="9">
        <f t="shared" si="1"/>
        <v>21935.000000000004</v>
      </c>
      <c r="G58" s="9">
        <f t="shared" si="1"/>
        <v>9459.2352941176505</v>
      </c>
      <c r="H58" s="15">
        <f t="shared" si="1"/>
        <v>999.99999999999989</v>
      </c>
      <c r="I58" s="14">
        <f t="shared" si="1"/>
        <v>1083.7647058823532</v>
      </c>
      <c r="J58" s="14">
        <f t="shared" si="1"/>
        <v>300</v>
      </c>
      <c r="K58" s="9">
        <f t="shared" si="1"/>
        <v>3879.9999999999991</v>
      </c>
      <c r="L58" s="9">
        <f t="shared" si="0"/>
        <v>249999.99999999997</v>
      </c>
      <c r="M58" s="10" t="s">
        <v>120</v>
      </c>
    </row>
    <row r="59" spans="1:13" x14ac:dyDescent="0.25">
      <c r="G59" s="17"/>
    </row>
    <row r="60" spans="1:13" x14ac:dyDescent="0.25">
      <c r="C60" s="17"/>
      <c r="D60" s="17"/>
      <c r="F60" s="17">
        <f>21935-F58</f>
        <v>0</v>
      </c>
      <c r="K60" s="19"/>
    </row>
    <row r="61" spans="1:13" x14ac:dyDescent="0.25">
      <c r="G61" s="17"/>
    </row>
    <row r="62" spans="1:13" x14ac:dyDescent="0.25">
      <c r="C62" s="17"/>
      <c r="G62" s="17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Zavnik</dc:creator>
  <cp:lastModifiedBy>Erika Zavnik</cp:lastModifiedBy>
  <dcterms:created xsi:type="dcterms:W3CDTF">2017-05-15T10:54:19Z</dcterms:created>
  <dcterms:modified xsi:type="dcterms:W3CDTF">2017-05-15T10:56:06Z</dcterms:modified>
</cp:coreProperties>
</file>