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ER\Users\erikaz\Moji dokumenti\ŠPORT\2021\Razpis šport 2021\Izračun\"/>
    </mc:Choice>
  </mc:AlternateContent>
  <bookViews>
    <workbookView xWindow="0" yWindow="0" windowWidth="28800" windowHeight="123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L48" i="1" l="1"/>
  <c r="L47" i="1"/>
  <c r="G47" i="1"/>
  <c r="G46" i="1"/>
  <c r="L46" i="1" s="1"/>
  <c r="L45" i="1"/>
  <c r="G45" i="1"/>
  <c r="I44" i="1"/>
  <c r="G44" i="1"/>
  <c r="L44" i="1" s="1"/>
  <c r="G43" i="1"/>
  <c r="L43" i="1" s="1"/>
  <c r="I42" i="1"/>
  <c r="L42" i="1" s="1"/>
  <c r="G41" i="1"/>
  <c r="L41" i="1" s="1"/>
  <c r="H40" i="1"/>
  <c r="L40" i="1" s="1"/>
  <c r="H39" i="1"/>
  <c r="G39" i="1"/>
  <c r="L39" i="1" s="1"/>
  <c r="L38" i="1"/>
  <c r="J38" i="1"/>
  <c r="G38" i="1"/>
  <c r="H37" i="1"/>
  <c r="L37" i="1" s="1"/>
  <c r="F37" i="1"/>
  <c r="F36" i="1"/>
  <c r="L36" i="1" s="1"/>
  <c r="L35" i="1"/>
  <c r="G35" i="1"/>
  <c r="F35" i="1"/>
  <c r="F34" i="1"/>
  <c r="L34" i="1" s="1"/>
  <c r="G33" i="1"/>
  <c r="F33" i="1"/>
  <c r="L33" i="1" s="1"/>
  <c r="J32" i="1"/>
  <c r="H32" i="1"/>
  <c r="G32" i="1"/>
  <c r="F32" i="1"/>
  <c r="L32" i="1" s="1"/>
  <c r="J31" i="1"/>
  <c r="F31" i="1"/>
  <c r="L31" i="1" s="1"/>
  <c r="L30" i="1"/>
  <c r="J30" i="1"/>
  <c r="F30" i="1"/>
  <c r="G29" i="1"/>
  <c r="L29" i="1" s="1"/>
  <c r="F29" i="1"/>
  <c r="J28" i="1"/>
  <c r="G28" i="1"/>
  <c r="L28" i="1" s="1"/>
  <c r="D28" i="1"/>
  <c r="J27" i="1"/>
  <c r="D27" i="1"/>
  <c r="L27" i="1" s="1"/>
  <c r="I26" i="1"/>
  <c r="H26" i="1"/>
  <c r="G26" i="1"/>
  <c r="D26" i="1"/>
  <c r="L26" i="1" s="1"/>
  <c r="J25" i="1"/>
  <c r="I25" i="1"/>
  <c r="G25" i="1"/>
  <c r="D25" i="1"/>
  <c r="L25" i="1" s="1"/>
  <c r="G24" i="1"/>
  <c r="L24" i="1" s="1"/>
  <c r="D24" i="1"/>
  <c r="J23" i="1"/>
  <c r="G23" i="1"/>
  <c r="F23" i="1"/>
  <c r="D23" i="1"/>
  <c r="C23" i="1"/>
  <c r="L23" i="1" s="1"/>
  <c r="L22" i="1"/>
  <c r="J22" i="1"/>
  <c r="D22" i="1"/>
  <c r="C22" i="1"/>
  <c r="L21" i="1"/>
  <c r="J21" i="1"/>
  <c r="F21" i="1"/>
  <c r="C21" i="1"/>
  <c r="J20" i="1"/>
  <c r="G20" i="1"/>
  <c r="F20" i="1"/>
  <c r="C20" i="1"/>
  <c r="L20" i="1" s="1"/>
  <c r="J19" i="1"/>
  <c r="G19" i="1"/>
  <c r="F19" i="1"/>
  <c r="D19" i="1"/>
  <c r="C19" i="1"/>
  <c r="L19" i="1" s="1"/>
  <c r="J18" i="1"/>
  <c r="G18" i="1"/>
  <c r="F18" i="1"/>
  <c r="D18" i="1"/>
  <c r="C18" i="1"/>
  <c r="L18" i="1" s="1"/>
  <c r="J17" i="1"/>
  <c r="H17" i="1"/>
  <c r="G17" i="1"/>
  <c r="F17" i="1"/>
  <c r="D17" i="1"/>
  <c r="C17" i="1"/>
  <c r="L17" i="1" s="1"/>
  <c r="H16" i="1"/>
  <c r="G16" i="1"/>
  <c r="F16" i="1"/>
  <c r="C16" i="1"/>
  <c r="L16" i="1" s="1"/>
  <c r="J15" i="1"/>
  <c r="G15" i="1"/>
  <c r="F15" i="1"/>
  <c r="C15" i="1"/>
  <c r="L15" i="1" s="1"/>
  <c r="J14" i="1"/>
  <c r="D14" i="1"/>
  <c r="L14" i="1" s="1"/>
  <c r="C14" i="1"/>
  <c r="J13" i="1"/>
  <c r="G13" i="1"/>
  <c r="F13" i="1"/>
  <c r="D13" i="1"/>
  <c r="C13" i="1"/>
  <c r="L13" i="1" s="1"/>
  <c r="G12" i="1"/>
  <c r="F12" i="1"/>
  <c r="D12" i="1"/>
  <c r="C12" i="1"/>
  <c r="L12" i="1" s="1"/>
  <c r="J11" i="1"/>
  <c r="F11" i="1"/>
  <c r="C11" i="1"/>
  <c r="L11" i="1" s="1"/>
  <c r="H10" i="1"/>
  <c r="G10" i="1"/>
  <c r="F10" i="1"/>
  <c r="C10" i="1"/>
  <c r="L10" i="1" s="1"/>
  <c r="J9" i="1"/>
  <c r="H9" i="1"/>
  <c r="G9" i="1"/>
  <c r="F9" i="1"/>
  <c r="C9" i="1"/>
  <c r="L9" i="1" s="1"/>
  <c r="J8" i="1"/>
  <c r="G8" i="1"/>
  <c r="F8" i="1"/>
  <c r="D8" i="1"/>
  <c r="L8" i="1" s="1"/>
  <c r="C8" i="1"/>
  <c r="J7" i="1"/>
  <c r="F7" i="1"/>
  <c r="D7" i="1"/>
  <c r="C7" i="1"/>
  <c r="L7" i="1" s="1"/>
  <c r="J6" i="1"/>
  <c r="G6" i="1"/>
  <c r="F6" i="1"/>
  <c r="D6" i="1"/>
  <c r="C6" i="1"/>
  <c r="L6" i="1" s="1"/>
  <c r="J5" i="1"/>
  <c r="G5" i="1"/>
  <c r="F5" i="1"/>
  <c r="D5" i="1"/>
  <c r="C5" i="1"/>
  <c r="L5" i="1" s="1"/>
</calcChain>
</file>

<file path=xl/sharedStrings.xml><?xml version="1.0" encoding="utf-8"?>
<sst xmlns="http://schemas.openxmlformats.org/spreadsheetml/2006/main" count="58" uniqueCount="57">
  <si>
    <t>Naziv društva/izvajalca LPŠ</t>
  </si>
  <si>
    <t>Kakov in vrh šport otr.</t>
  </si>
  <si>
    <t>Kak šport</t>
  </si>
  <si>
    <t>vrh šport</t>
  </si>
  <si>
    <t>prost.aktivnost</t>
  </si>
  <si>
    <t>Rekreacija</t>
  </si>
  <si>
    <t>Šport starejših</t>
  </si>
  <si>
    <t>Šport invalidov</t>
  </si>
  <si>
    <t>Str.k.lic.</t>
  </si>
  <si>
    <t>Ošz</t>
  </si>
  <si>
    <t>Skupaj</t>
  </si>
  <si>
    <t>Košarkarski klub Ajdovščina</t>
  </si>
  <si>
    <t>Nogometni klub Primorje</t>
  </si>
  <si>
    <t>Ženski rokometni klub Mlinotest</t>
  </si>
  <si>
    <t>Karate klub Shotokan</t>
  </si>
  <si>
    <t>Plavalni klub Ajdovščina</t>
  </si>
  <si>
    <t>Plesni klub ADC</t>
  </si>
  <si>
    <t>Rokometni klub Col</t>
  </si>
  <si>
    <t>Triatlon klub Eklimas</t>
  </si>
  <si>
    <t>Rokometni klub Ajdovščina</t>
  </si>
  <si>
    <t>Plesni klub EL-1</t>
  </si>
  <si>
    <t>Plesni klub Urška</t>
  </si>
  <si>
    <t>Sport klub Dol</t>
  </si>
  <si>
    <t>Deskarski klub Kampelc</t>
  </si>
  <si>
    <t>Kolesarski klub Črn Trn</t>
  </si>
  <si>
    <t>Planinsko društvo Ajdovščina</t>
  </si>
  <si>
    <t>Skakalni klub POK</t>
  </si>
  <si>
    <t>Malonogometni klub KIX</t>
  </si>
  <si>
    <t>Balinarski klub Hubelj</t>
  </si>
  <si>
    <t>Balinarski klub Planina</t>
  </si>
  <si>
    <t>Balinarski klub Cesta</t>
  </si>
  <si>
    <t>Športno društvo Slano Blato</t>
  </si>
  <si>
    <t>Športni klub Momentum</t>
  </si>
  <si>
    <t>Karate klub Sakura</t>
  </si>
  <si>
    <t>Športno društvo Rekreativček</t>
  </si>
  <si>
    <t>Namiznoteniški klub Burja</t>
  </si>
  <si>
    <t>Športno društvo tekači Vipavske doline</t>
  </si>
  <si>
    <t>Društvo upokojencev Ajdovščina</t>
  </si>
  <si>
    <t>Društvo invalidov Ajdovščina-Vipava</t>
  </si>
  <si>
    <t>ŠKTD Tabor Dolga Poljana</t>
  </si>
  <si>
    <t>Športno društvo Atletik</t>
  </si>
  <si>
    <t>Športna zveza Ajdovščina</t>
  </si>
  <si>
    <t>Šahovsko društov Čaven</t>
  </si>
  <si>
    <t>Društvo jadralnih padalcev Kovk</t>
  </si>
  <si>
    <t>Športno kulturno društvo Sinji Vrh</t>
  </si>
  <si>
    <t>Kegljaški klub Škol</t>
  </si>
  <si>
    <t>Društvo Gladiators</t>
  </si>
  <si>
    <t>Športno društvo Endorfin</t>
  </si>
  <si>
    <t>Društvo Trillek, društvo za ohranitev starih običajev</t>
  </si>
  <si>
    <t>Društvo Most- UTŽO Ajdovščina</t>
  </si>
  <si>
    <t>Medobčinsko društvo prijateljev mladine Ajdovščina</t>
  </si>
  <si>
    <t>Kulturno-umetniško-športno-rekreativno društvo Numulit.us</t>
  </si>
  <si>
    <t>Klub ajdovskih študentov in dijakov</t>
  </si>
  <si>
    <t>Športno društvo Boreas Ajdovščina</t>
  </si>
  <si>
    <t>Športno kulturno društvo Budanje</t>
  </si>
  <si>
    <t>Zap.št.</t>
  </si>
  <si>
    <t>Rezultati Javnega razpisa za sofinanciranje letnega programa športa v letu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</si>
</sst>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Fill="1" applyBorder="1" applyAlignment="1">
      <alignment horizontal="left"/>
    </xf>
    <xf numFmtId="43" fontId="4" fillId="0" borderId="1" xfId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43" fontId="4" fillId="0" borderId="1" xfId="0" applyNumberFormat="1" applyFont="1" applyFill="1" applyBorder="1"/>
    <xf numFmtId="43" fontId="4" fillId="0" borderId="1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1" xfId="0" applyFont="1" applyBorder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ra&#269;un%202021,10.%20maj%20-%20za%20odlocbe,%20za%20obj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ejši"/>
      <sheetName val="Invalidi"/>
      <sheetName val="Rekreacija"/>
      <sheetName val="Prostočasna"/>
      <sheetName val="Skupna tabela"/>
      <sheetName val="Kader"/>
      <sheetName val="ŠV O+M usmerjnih v kak"/>
      <sheetName val="Kakovostni"/>
      <sheetName val="Merila za izbor kakov"/>
      <sheetName val="Vrhunski šport"/>
      <sheetName val="ŠZ"/>
      <sheetName val="List1"/>
      <sheetName val="List2"/>
    </sheetNames>
    <sheetDataSet>
      <sheetData sheetId="0">
        <row r="6">
          <cell r="K6">
            <v>291.60000000000002</v>
          </cell>
        </row>
        <row r="14">
          <cell r="K14">
            <v>291.60000000000002</v>
          </cell>
        </row>
        <row r="22">
          <cell r="K22">
            <v>291.60000000000002</v>
          </cell>
        </row>
        <row r="38">
          <cell r="K38">
            <v>291.60000000000002</v>
          </cell>
        </row>
        <row r="51">
          <cell r="K51">
            <v>874.80000000000007</v>
          </cell>
        </row>
        <row r="62">
          <cell r="K62">
            <v>583.20000000000005</v>
          </cell>
        </row>
        <row r="70">
          <cell r="K70">
            <v>291.60000000000002</v>
          </cell>
        </row>
        <row r="77">
          <cell r="K77">
            <v>291.60000000000002</v>
          </cell>
        </row>
      </sheetData>
      <sheetData sheetId="1">
        <row r="6">
          <cell r="K6">
            <v>600</v>
          </cell>
        </row>
        <row r="12">
          <cell r="K12">
            <v>0</v>
          </cell>
        </row>
        <row r="18">
          <cell r="K18">
            <v>300</v>
          </cell>
        </row>
        <row r="29">
          <cell r="K29">
            <v>600</v>
          </cell>
        </row>
      </sheetData>
      <sheetData sheetId="2">
        <row r="5">
          <cell r="H5">
            <v>213.6</v>
          </cell>
        </row>
        <row r="11">
          <cell r="H11">
            <v>213.6</v>
          </cell>
        </row>
        <row r="17">
          <cell r="H17">
            <v>213.6</v>
          </cell>
        </row>
        <row r="24">
          <cell r="H24">
            <v>320.39999999999998</v>
          </cell>
        </row>
        <row r="30">
          <cell r="H30">
            <v>213.6</v>
          </cell>
        </row>
        <row r="36">
          <cell r="H36">
            <v>213.6</v>
          </cell>
        </row>
        <row r="49">
          <cell r="H49">
            <v>1388.3999999999999</v>
          </cell>
        </row>
        <row r="56">
          <cell r="H56">
            <v>427.2</v>
          </cell>
        </row>
        <row r="63">
          <cell r="H63">
            <v>427.2</v>
          </cell>
        </row>
        <row r="69">
          <cell r="H69">
            <v>0</v>
          </cell>
        </row>
        <row r="75">
          <cell r="H75">
            <v>213.6</v>
          </cell>
        </row>
        <row r="81">
          <cell r="H81">
            <v>213.6</v>
          </cell>
        </row>
        <row r="87">
          <cell r="H87">
            <v>106.8</v>
          </cell>
        </row>
        <row r="94">
          <cell r="H94">
            <v>106.8</v>
          </cell>
        </row>
        <row r="100">
          <cell r="H100">
            <v>213.6</v>
          </cell>
        </row>
        <row r="106">
          <cell r="H106">
            <v>106.8</v>
          </cell>
        </row>
        <row r="113">
          <cell r="K113">
            <v>117.47999999999999</v>
          </cell>
        </row>
        <row r="119">
          <cell r="H119">
            <v>106.8</v>
          </cell>
        </row>
        <row r="127">
          <cell r="H127">
            <v>213.6</v>
          </cell>
        </row>
        <row r="134">
          <cell r="H134">
            <v>106.8</v>
          </cell>
        </row>
        <row r="152">
          <cell r="H152">
            <v>2349.5999999999995</v>
          </cell>
        </row>
        <row r="159">
          <cell r="H159">
            <v>213.6</v>
          </cell>
        </row>
        <row r="166">
          <cell r="K166">
            <v>106.8</v>
          </cell>
        </row>
        <row r="177">
          <cell r="H177">
            <v>427.2</v>
          </cell>
        </row>
        <row r="184">
          <cell r="H184">
            <v>234.96</v>
          </cell>
        </row>
        <row r="190">
          <cell r="H190">
            <v>89</v>
          </cell>
        </row>
        <row r="198">
          <cell r="K198">
            <v>0</v>
          </cell>
        </row>
        <row r="205">
          <cell r="H205">
            <v>213.6</v>
          </cell>
        </row>
        <row r="211">
          <cell r="H211">
            <v>213.6</v>
          </cell>
        </row>
        <row r="217">
          <cell r="K217">
            <v>213.6</v>
          </cell>
        </row>
      </sheetData>
      <sheetData sheetId="3">
        <row r="17">
          <cell r="K17">
            <v>2850</v>
          </cell>
        </row>
        <row r="28">
          <cell r="K28">
            <v>1200</v>
          </cell>
        </row>
        <row r="41">
          <cell r="K41">
            <v>1200</v>
          </cell>
        </row>
        <row r="50">
          <cell r="K50">
            <v>750</v>
          </cell>
        </row>
        <row r="56">
          <cell r="K56">
            <v>150</v>
          </cell>
        </row>
        <row r="68">
          <cell r="K68">
            <v>1350</v>
          </cell>
        </row>
        <row r="74">
          <cell r="K74">
            <v>300</v>
          </cell>
        </row>
        <row r="80">
          <cell r="K80">
            <v>300</v>
          </cell>
        </row>
        <row r="87">
          <cell r="K87">
            <v>450</v>
          </cell>
        </row>
        <row r="110">
          <cell r="K110">
            <v>3000</v>
          </cell>
        </row>
        <row r="133">
          <cell r="K133">
            <v>2850</v>
          </cell>
        </row>
        <row r="140">
          <cell r="K140">
            <v>300</v>
          </cell>
        </row>
        <row r="149">
          <cell r="K149">
            <v>450</v>
          </cell>
        </row>
        <row r="156">
          <cell r="K156">
            <v>275</v>
          </cell>
        </row>
        <row r="162">
          <cell r="K162">
            <v>150</v>
          </cell>
        </row>
        <row r="168">
          <cell r="K168">
            <v>150</v>
          </cell>
        </row>
        <row r="175">
          <cell r="K175">
            <v>150</v>
          </cell>
        </row>
        <row r="182">
          <cell r="K182">
            <v>150</v>
          </cell>
        </row>
        <row r="201">
          <cell r="K201">
            <v>1800</v>
          </cell>
        </row>
        <row r="207">
          <cell r="K207">
            <v>300</v>
          </cell>
        </row>
        <row r="239">
          <cell r="K239">
            <v>2800</v>
          </cell>
        </row>
        <row r="245">
          <cell r="K245">
            <v>150</v>
          </cell>
        </row>
        <row r="252">
          <cell r="K252">
            <v>75</v>
          </cell>
        </row>
        <row r="259">
          <cell r="K259">
            <v>450</v>
          </cell>
        </row>
        <row r="267">
          <cell r="K267">
            <v>200</v>
          </cell>
        </row>
        <row r="274">
          <cell r="K274">
            <v>150</v>
          </cell>
        </row>
      </sheetData>
      <sheetData sheetId="4"/>
      <sheetData sheetId="5">
        <row r="7">
          <cell r="F7">
            <v>129.9</v>
          </cell>
        </row>
        <row r="15">
          <cell r="F15">
            <v>303.10000000000002</v>
          </cell>
        </row>
        <row r="23">
          <cell r="F23">
            <v>173.2</v>
          </cell>
        </row>
        <row r="31">
          <cell r="F31">
            <v>21.65</v>
          </cell>
        </row>
        <row r="39">
          <cell r="F39">
            <v>64.95</v>
          </cell>
        </row>
        <row r="47">
          <cell r="F47">
            <v>64.95</v>
          </cell>
        </row>
        <row r="55">
          <cell r="F55">
            <v>108.25</v>
          </cell>
        </row>
        <row r="63">
          <cell r="F63">
            <v>194.85</v>
          </cell>
        </row>
        <row r="71">
          <cell r="F71">
            <v>64.95</v>
          </cell>
        </row>
        <row r="79">
          <cell r="F79">
            <v>64.95</v>
          </cell>
        </row>
        <row r="87">
          <cell r="F87">
            <v>43.3</v>
          </cell>
        </row>
        <row r="95">
          <cell r="F95">
            <v>64.95</v>
          </cell>
        </row>
        <row r="103">
          <cell r="F103">
            <v>43.3</v>
          </cell>
        </row>
        <row r="111">
          <cell r="F111">
            <v>108.25</v>
          </cell>
        </row>
        <row r="119">
          <cell r="F119">
            <v>21.65</v>
          </cell>
        </row>
        <row r="127">
          <cell r="F127">
            <v>173.2</v>
          </cell>
        </row>
        <row r="135">
          <cell r="F135">
            <v>21.65</v>
          </cell>
        </row>
        <row r="143">
          <cell r="F143">
            <v>303.10000000000002</v>
          </cell>
        </row>
        <row r="151">
          <cell r="F151">
            <v>21.65</v>
          </cell>
        </row>
        <row r="159">
          <cell r="F159">
            <v>108.25</v>
          </cell>
        </row>
        <row r="168">
          <cell r="F168">
            <v>64.95</v>
          </cell>
        </row>
        <row r="175">
          <cell r="F175">
            <v>86.6</v>
          </cell>
        </row>
        <row r="182">
          <cell r="F182">
            <v>43.3</v>
          </cell>
        </row>
      </sheetData>
      <sheetData sheetId="6">
        <row r="14">
          <cell r="N14">
            <v>27800.272499999999</v>
          </cell>
        </row>
        <row r="31">
          <cell r="N31">
            <v>34608.502500000002</v>
          </cell>
        </row>
        <row r="43">
          <cell r="N43">
            <v>24021.211500000001</v>
          </cell>
        </row>
        <row r="54">
          <cell r="N54">
            <v>9163.44</v>
          </cell>
        </row>
        <row r="65">
          <cell r="N65">
            <v>11577.28</v>
          </cell>
        </row>
        <row r="77">
          <cell r="N77">
            <v>5019.3</v>
          </cell>
        </row>
        <row r="85">
          <cell r="N85">
            <v>1776.06</v>
          </cell>
        </row>
        <row r="97">
          <cell r="N97">
            <v>7912.6666666666661</v>
          </cell>
        </row>
        <row r="109">
          <cell r="N109">
            <v>16339.752</v>
          </cell>
        </row>
        <row r="121">
          <cell r="N121">
            <v>6971.25</v>
          </cell>
        </row>
        <row r="130">
          <cell r="N130">
            <v>2574</v>
          </cell>
        </row>
        <row r="139">
          <cell r="N139">
            <v>2881.4500000000003</v>
          </cell>
        </row>
        <row r="149">
          <cell r="N149">
            <v>641.35500000000013</v>
          </cell>
        </row>
        <row r="161">
          <cell r="N161">
            <v>7776.3400000000011</v>
          </cell>
        </row>
        <row r="173">
          <cell r="N173">
            <v>8551.4000000000015</v>
          </cell>
        </row>
        <row r="183">
          <cell r="N183">
            <v>1293.7925</v>
          </cell>
        </row>
        <row r="192">
          <cell r="N192">
            <v>666.02250000000004</v>
          </cell>
        </row>
        <row r="200">
          <cell r="N200">
            <v>621.62099999999998</v>
          </cell>
        </row>
        <row r="211">
          <cell r="N211">
            <v>536.25000000000011</v>
          </cell>
        </row>
      </sheetData>
      <sheetData sheetId="7">
        <row r="5">
          <cell r="J5">
            <v>3265.0800000000004</v>
          </cell>
        </row>
        <row r="13">
          <cell r="J13">
            <v>6530.1600000000008</v>
          </cell>
        </row>
        <row r="19">
          <cell r="J19">
            <v>3832.92</v>
          </cell>
        </row>
        <row r="25">
          <cell r="J25">
            <v>1310.4000000000003</v>
          </cell>
        </row>
        <row r="31">
          <cell r="J31">
            <v>873.6</v>
          </cell>
        </row>
        <row r="37">
          <cell r="J37">
            <v>2873.2703999999999</v>
          </cell>
        </row>
        <row r="43">
          <cell r="J43">
            <v>1419.6000000000001</v>
          </cell>
        </row>
        <row r="49">
          <cell r="J49">
            <v>615.16</v>
          </cell>
        </row>
        <row r="55">
          <cell r="J55">
            <v>757.12</v>
          </cell>
        </row>
        <row r="61">
          <cell r="J61">
            <v>2271.36</v>
          </cell>
        </row>
        <row r="67">
          <cell r="J67">
            <v>1022.1120000000001</v>
          </cell>
        </row>
        <row r="73">
          <cell r="J73">
            <v>327.60000000000002</v>
          </cell>
        </row>
        <row r="79">
          <cell r="J79">
            <v>838.65600000000006</v>
          </cell>
        </row>
        <row r="85">
          <cell r="J85">
            <v>873.6</v>
          </cell>
        </row>
        <row r="91">
          <cell r="J91">
            <v>81.900000000000006</v>
          </cell>
        </row>
        <row r="98">
          <cell r="J98">
            <v>2555.2800000000002</v>
          </cell>
        </row>
        <row r="105">
          <cell r="J105">
            <v>546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5" zoomScaleNormal="100" zoomScaleSheetLayoutView="100" workbookViewId="0">
      <selection activeCell="O36" sqref="O36"/>
    </sheetView>
  </sheetViews>
  <sheetFormatPr defaultRowHeight="15" x14ac:dyDescent="0.25"/>
  <cols>
    <col min="1" max="1" width="6.85546875" style="2" customWidth="1"/>
    <col min="2" max="2" width="55.7109375" style="2" customWidth="1"/>
    <col min="3" max="11" width="0" style="2" hidden="1" customWidth="1"/>
    <col min="12" max="12" width="29.140625" style="2" customWidth="1"/>
    <col min="13" max="16384" width="9.140625" style="2"/>
  </cols>
  <sheetData>
    <row r="1" spans="1:12" ht="15.75" x14ac:dyDescent="0.2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4" spans="1:12" ht="15.75" x14ac:dyDescent="0.25">
      <c r="A4" s="3" t="s">
        <v>55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</row>
    <row r="5" spans="1:12" ht="15.75" x14ac:dyDescent="0.25">
      <c r="A5" s="3">
        <v>1</v>
      </c>
      <c r="B5" s="4" t="s">
        <v>11</v>
      </c>
      <c r="C5" s="5">
        <f>'[1]ŠV O+M usmerjnih v kak'!N14</f>
        <v>27800.272499999999</v>
      </c>
      <c r="D5" s="6">
        <f>[1]Kakovostni!J5</f>
        <v>3265.0800000000004</v>
      </c>
      <c r="E5" s="7"/>
      <c r="F5" s="6">
        <f>[1]Prostočasna!K17</f>
        <v>2850</v>
      </c>
      <c r="G5" s="6">
        <f>[1]Rekreacija!H5</f>
        <v>213.6</v>
      </c>
      <c r="H5" s="7"/>
      <c r="I5" s="7"/>
      <c r="J5" s="6">
        <f>[1]Kader!F7</f>
        <v>129.9</v>
      </c>
      <c r="K5" s="8"/>
      <c r="L5" s="9">
        <f>SUM(C5:K5)</f>
        <v>34258.852500000001</v>
      </c>
    </row>
    <row r="6" spans="1:12" ht="15.75" x14ac:dyDescent="0.25">
      <c r="A6" s="3">
        <v>2</v>
      </c>
      <c r="B6" s="10" t="s">
        <v>12</v>
      </c>
      <c r="C6" s="5">
        <f>'[1]ŠV O+M usmerjnih v kak'!N31</f>
        <v>34608.502500000002</v>
      </c>
      <c r="D6" s="6">
        <f>[1]Kakovostni!J13</f>
        <v>6530.1600000000008</v>
      </c>
      <c r="E6" s="7"/>
      <c r="F6" s="6">
        <f>[1]Prostočasna!K28</f>
        <v>1200</v>
      </c>
      <c r="G6" s="6">
        <f>[1]Rekreacija!H11</f>
        <v>213.6</v>
      </c>
      <c r="H6" s="7"/>
      <c r="I6" s="7"/>
      <c r="J6" s="6">
        <f>[1]Kader!F15</f>
        <v>303.10000000000002</v>
      </c>
      <c r="K6" s="7"/>
      <c r="L6" s="9">
        <f t="shared" ref="L6:L48" si="0">SUM(C6:K6)</f>
        <v>42855.362500000003</v>
      </c>
    </row>
    <row r="7" spans="1:12" ht="15.75" x14ac:dyDescent="0.25">
      <c r="A7" s="3">
        <v>3</v>
      </c>
      <c r="B7" s="4" t="s">
        <v>13</v>
      </c>
      <c r="C7" s="6">
        <f>'[1]ŠV O+M usmerjnih v kak'!N43</f>
        <v>24021.211500000001</v>
      </c>
      <c r="D7" s="6">
        <f>[1]Kakovostni!J19</f>
        <v>3832.92</v>
      </c>
      <c r="E7" s="6">
        <v>500</v>
      </c>
      <c r="F7" s="6">
        <f>[1]Prostočasna!K41</f>
        <v>1200</v>
      </c>
      <c r="G7" s="6"/>
      <c r="H7" s="7"/>
      <c r="I7" s="7"/>
      <c r="J7" s="6">
        <f>[1]Kader!F23</f>
        <v>173.2</v>
      </c>
      <c r="K7" s="7"/>
      <c r="L7" s="9">
        <f t="shared" si="0"/>
        <v>29727.331500000004</v>
      </c>
    </row>
    <row r="8" spans="1:12" ht="15.75" x14ac:dyDescent="0.25">
      <c r="A8" s="3">
        <v>4</v>
      </c>
      <c r="B8" s="4" t="s">
        <v>14</v>
      </c>
      <c r="C8" s="6">
        <f>'[1]ŠV O+M usmerjnih v kak'!N54</f>
        <v>9163.44</v>
      </c>
      <c r="D8" s="6">
        <f>[1]Kakovostni!J25</f>
        <v>1310.4000000000003</v>
      </c>
      <c r="E8" s="7"/>
      <c r="F8" s="6">
        <f>[1]Prostočasna!K80</f>
        <v>300</v>
      </c>
      <c r="G8" s="6">
        <f>[1]Rekreacija!H30</f>
        <v>213.6</v>
      </c>
      <c r="H8" s="7"/>
      <c r="I8" s="7"/>
      <c r="J8" s="6">
        <f>[1]Kader!F55</f>
        <v>108.25</v>
      </c>
      <c r="K8" s="7"/>
      <c r="L8" s="9">
        <f t="shared" si="0"/>
        <v>11095.69</v>
      </c>
    </row>
    <row r="9" spans="1:12" ht="15.75" x14ac:dyDescent="0.25">
      <c r="A9" s="3">
        <v>5</v>
      </c>
      <c r="B9" s="4" t="s">
        <v>15</v>
      </c>
      <c r="C9" s="6">
        <f>'[1]ŠV O+M usmerjnih v kak'!N65</f>
        <v>11577.28</v>
      </c>
      <c r="D9" s="7"/>
      <c r="E9" s="7"/>
      <c r="F9" s="6">
        <f>[1]Prostočasna!K68</f>
        <v>1350</v>
      </c>
      <c r="G9" s="6">
        <f>[1]Rekreacija!H24</f>
        <v>320.39999999999998</v>
      </c>
      <c r="H9" s="11">
        <f>[1]Starejši!K22</f>
        <v>291.60000000000002</v>
      </c>
      <c r="I9" s="7"/>
      <c r="J9" s="6">
        <f>[1]Kader!F47</f>
        <v>64.95</v>
      </c>
      <c r="K9" s="7"/>
      <c r="L9" s="9">
        <f t="shared" si="0"/>
        <v>13604.230000000001</v>
      </c>
    </row>
    <row r="10" spans="1:12" ht="15.75" x14ac:dyDescent="0.25">
      <c r="A10" s="3">
        <v>6</v>
      </c>
      <c r="B10" s="4" t="s">
        <v>16</v>
      </c>
      <c r="C10" s="6">
        <f>'[1]ŠV O+M usmerjnih v kak'!N77</f>
        <v>5019.3</v>
      </c>
      <c r="D10" s="7"/>
      <c r="E10" s="7"/>
      <c r="F10" s="6">
        <f>[1]Prostočasna!K110</f>
        <v>3000</v>
      </c>
      <c r="G10" s="6">
        <f>[1]Rekreacija!H49</f>
        <v>1388.3999999999999</v>
      </c>
      <c r="H10" s="11">
        <f>[1]Starejši!K6</f>
        <v>291.60000000000002</v>
      </c>
      <c r="I10" s="7"/>
      <c r="J10" s="6"/>
      <c r="K10" s="7"/>
      <c r="L10" s="9">
        <f t="shared" si="0"/>
        <v>9699.3000000000011</v>
      </c>
    </row>
    <row r="11" spans="1:12" ht="15.75" x14ac:dyDescent="0.25">
      <c r="A11" s="3">
        <v>7</v>
      </c>
      <c r="B11" s="4" t="s">
        <v>17</v>
      </c>
      <c r="C11" s="6">
        <f>'[1]ŠV O+M usmerjnih v kak'!N85</f>
        <v>1776.06</v>
      </c>
      <c r="D11" s="7"/>
      <c r="E11" s="7"/>
      <c r="F11" s="6">
        <f>[1]Prostočasna!K56</f>
        <v>150</v>
      </c>
      <c r="G11" s="6"/>
      <c r="H11" s="11"/>
      <c r="I11" s="7"/>
      <c r="J11" s="6">
        <f>[1]Kader!F39</f>
        <v>64.95</v>
      </c>
      <c r="K11" s="7"/>
      <c r="L11" s="9">
        <f t="shared" si="0"/>
        <v>1991.01</v>
      </c>
    </row>
    <row r="12" spans="1:12" ht="15.75" x14ac:dyDescent="0.25">
      <c r="A12" s="3">
        <v>8</v>
      </c>
      <c r="B12" s="4" t="s">
        <v>18</v>
      </c>
      <c r="C12" s="6">
        <f>'[1]ŠV O+M usmerjnih v kak'!N97</f>
        <v>7912.6666666666661</v>
      </c>
      <c r="D12" s="6">
        <f>[1]Kakovostni!J31</f>
        <v>873.6</v>
      </c>
      <c r="E12" s="7"/>
      <c r="F12" s="6">
        <f>[1]Prostočasna!K74</f>
        <v>300</v>
      </c>
      <c r="G12" s="6">
        <f>[1]Rekreacija!H211</f>
        <v>213.6</v>
      </c>
      <c r="H12" s="7"/>
      <c r="I12" s="7"/>
      <c r="J12" s="6"/>
      <c r="K12" s="7"/>
      <c r="L12" s="9">
        <f t="shared" si="0"/>
        <v>9299.8666666666668</v>
      </c>
    </row>
    <row r="13" spans="1:12" ht="15.75" x14ac:dyDescent="0.25">
      <c r="A13" s="3">
        <v>9</v>
      </c>
      <c r="B13" s="7" t="s">
        <v>19</v>
      </c>
      <c r="C13" s="6">
        <f>'[1]ŠV O+M usmerjnih v kak'!N109</f>
        <v>16339.752</v>
      </c>
      <c r="D13" s="6">
        <f>[1]Kakovostni!J37</f>
        <v>2873.2703999999999</v>
      </c>
      <c r="E13" s="7"/>
      <c r="F13" s="12">
        <f>[1]Prostočasna!K50</f>
        <v>750</v>
      </c>
      <c r="G13" s="12">
        <f>[1]Rekreacija!H17</f>
        <v>213.6</v>
      </c>
      <c r="H13" s="7"/>
      <c r="I13" s="7"/>
      <c r="J13" s="6">
        <f>[1]Kader!F31</f>
        <v>21.65</v>
      </c>
      <c r="K13" s="7"/>
      <c r="L13" s="9">
        <f t="shared" si="0"/>
        <v>20198.272400000002</v>
      </c>
    </row>
    <row r="14" spans="1:12" ht="15.75" x14ac:dyDescent="0.25">
      <c r="A14" s="3">
        <v>10</v>
      </c>
      <c r="B14" s="7" t="s">
        <v>54</v>
      </c>
      <c r="C14" s="6">
        <f>'[1]ŠV O+M usmerjnih v kak'!N121</f>
        <v>6971.25</v>
      </c>
      <c r="D14" s="6">
        <f>[1]Kakovostni!J43</f>
        <v>1419.6000000000001</v>
      </c>
      <c r="E14" s="7"/>
      <c r="F14" s="7"/>
      <c r="G14" s="6"/>
      <c r="H14" s="7"/>
      <c r="I14" s="7"/>
      <c r="J14" s="6">
        <f>[1]Kader!F79</f>
        <v>64.95</v>
      </c>
      <c r="K14" s="7"/>
      <c r="L14" s="9">
        <f t="shared" si="0"/>
        <v>8455.8000000000011</v>
      </c>
    </row>
    <row r="15" spans="1:12" ht="15.75" x14ac:dyDescent="0.25">
      <c r="A15" s="3">
        <v>11</v>
      </c>
      <c r="B15" s="7" t="s">
        <v>20</v>
      </c>
      <c r="C15" s="6">
        <f>'[1]ŠV O+M usmerjnih v kak'!N130</f>
        <v>2574</v>
      </c>
      <c r="D15" s="7"/>
      <c r="E15" s="7"/>
      <c r="F15" s="6">
        <f>[1]Prostočasna!K133</f>
        <v>2850</v>
      </c>
      <c r="G15" s="6">
        <f>[1]Rekreacija!H56</f>
        <v>427.2</v>
      </c>
      <c r="H15" s="7"/>
      <c r="I15" s="7"/>
      <c r="J15" s="6">
        <f>[1]Kader!F71</f>
        <v>64.95</v>
      </c>
      <c r="K15" s="7"/>
      <c r="L15" s="9">
        <f t="shared" si="0"/>
        <v>5916.15</v>
      </c>
    </row>
    <row r="16" spans="1:12" ht="15.75" x14ac:dyDescent="0.25">
      <c r="A16" s="3">
        <v>12</v>
      </c>
      <c r="B16" s="4" t="s">
        <v>21</v>
      </c>
      <c r="C16" s="6">
        <f>'[1]ŠV O+M usmerjnih v kak'!N139</f>
        <v>2881.4500000000003</v>
      </c>
      <c r="D16" s="7"/>
      <c r="E16" s="7"/>
      <c r="F16" s="6">
        <f>[1]Prostočasna!K140</f>
        <v>300</v>
      </c>
      <c r="G16" s="6">
        <f>[1]Rekreacija!H63</f>
        <v>427.2</v>
      </c>
      <c r="H16" s="6">
        <f>[1]Starejši!K38</f>
        <v>291.60000000000002</v>
      </c>
      <c r="I16" s="7"/>
      <c r="J16" s="6"/>
      <c r="K16" s="7"/>
      <c r="L16" s="9">
        <f t="shared" si="0"/>
        <v>3900.25</v>
      </c>
    </row>
    <row r="17" spans="1:12" ht="15.75" x14ac:dyDescent="0.25">
      <c r="A17" s="3">
        <v>13</v>
      </c>
      <c r="B17" s="4" t="s">
        <v>22</v>
      </c>
      <c r="C17" s="6">
        <f>'[1]ŠV O+M usmerjnih v kak'!N149</f>
        <v>641.35500000000013</v>
      </c>
      <c r="D17" s="7">
        <f>[1]Kakovostni!J49</f>
        <v>615.16</v>
      </c>
      <c r="E17" s="7"/>
      <c r="F17" s="6">
        <f>[1]Prostočasna!K149</f>
        <v>450</v>
      </c>
      <c r="G17" s="6">
        <f>[1]Rekreacija!H159</f>
        <v>213.6</v>
      </c>
      <c r="H17" s="6">
        <f>[1]Starejši!K77</f>
        <v>291.60000000000002</v>
      </c>
      <c r="I17" s="7"/>
      <c r="J17" s="6">
        <f>[1]Kader!F87</f>
        <v>43.3</v>
      </c>
      <c r="K17" s="7"/>
      <c r="L17" s="9">
        <f t="shared" si="0"/>
        <v>2255.0150000000003</v>
      </c>
    </row>
    <row r="18" spans="1:12" ht="15.75" x14ac:dyDescent="0.25">
      <c r="A18" s="3">
        <v>14</v>
      </c>
      <c r="B18" s="4" t="s">
        <v>23</v>
      </c>
      <c r="C18" s="6">
        <f>'[1]ŠV O+M usmerjnih v kak'!N161</f>
        <v>7776.3400000000011</v>
      </c>
      <c r="D18" s="6">
        <f>[1]Kakovostni!J55</f>
        <v>757.12</v>
      </c>
      <c r="E18" s="7"/>
      <c r="F18" s="6">
        <f>[1]Prostočasna!K156</f>
        <v>275</v>
      </c>
      <c r="G18" s="12">
        <f>[1]Rekreacija!H190</f>
        <v>89</v>
      </c>
      <c r="H18" s="7"/>
      <c r="I18" s="7"/>
      <c r="J18" s="6">
        <f>[1]Kader!F95</f>
        <v>64.95</v>
      </c>
      <c r="K18" s="7"/>
      <c r="L18" s="9">
        <f t="shared" si="0"/>
        <v>8962.4100000000017</v>
      </c>
    </row>
    <row r="19" spans="1:12" ht="15.75" x14ac:dyDescent="0.25">
      <c r="A19" s="3">
        <v>15</v>
      </c>
      <c r="B19" s="4" t="s">
        <v>24</v>
      </c>
      <c r="C19" s="6">
        <f>'[1]ŠV O+M usmerjnih v kak'!N173</f>
        <v>8551.4000000000015</v>
      </c>
      <c r="D19" s="6">
        <f>[1]Kakovostni!J61</f>
        <v>2271.36</v>
      </c>
      <c r="E19" s="7"/>
      <c r="F19" s="6">
        <f>[1]Prostočasna!K87</f>
        <v>450</v>
      </c>
      <c r="G19" s="6">
        <f>[1]Rekreacija!H36</f>
        <v>213.6</v>
      </c>
      <c r="H19" s="7"/>
      <c r="I19" s="7"/>
      <c r="J19" s="6">
        <f>[1]Kader!F63</f>
        <v>194.85</v>
      </c>
      <c r="K19" s="7"/>
      <c r="L19" s="9">
        <f t="shared" si="0"/>
        <v>11681.210000000003</v>
      </c>
    </row>
    <row r="20" spans="1:12" ht="15.75" x14ac:dyDescent="0.25">
      <c r="A20" s="3">
        <v>16</v>
      </c>
      <c r="B20" s="4" t="s">
        <v>25</v>
      </c>
      <c r="C20" s="6">
        <f>'[1]ŠV O+M usmerjnih v kak'!N183</f>
        <v>1293.7925</v>
      </c>
      <c r="D20" s="7"/>
      <c r="E20" s="7"/>
      <c r="F20" s="6">
        <f>[1]Prostočasna!K162</f>
        <v>150</v>
      </c>
      <c r="G20" s="6">
        <f>[1]Rekreacija!H184</f>
        <v>234.96</v>
      </c>
      <c r="H20" s="7"/>
      <c r="I20" s="7"/>
      <c r="J20" s="6">
        <f>[1]Kader!F111</f>
        <v>108.25</v>
      </c>
      <c r="K20" s="7"/>
      <c r="L20" s="9">
        <f t="shared" si="0"/>
        <v>1787.0025000000001</v>
      </c>
    </row>
    <row r="21" spans="1:12" ht="15.75" x14ac:dyDescent="0.25">
      <c r="A21" s="3">
        <v>17</v>
      </c>
      <c r="B21" s="4" t="s">
        <v>26</v>
      </c>
      <c r="C21" s="6">
        <f>'[1]ŠV O+M usmerjnih v kak'!N192</f>
        <v>666.02250000000004</v>
      </c>
      <c r="D21" s="7"/>
      <c r="E21" s="7"/>
      <c r="F21" s="6">
        <f>[1]Prostočasna!K168</f>
        <v>150</v>
      </c>
      <c r="G21" s="6"/>
      <c r="H21" s="7"/>
      <c r="I21" s="7"/>
      <c r="J21" s="6">
        <f>[1]Kader!F103</f>
        <v>43.3</v>
      </c>
      <c r="K21" s="7"/>
      <c r="L21" s="9">
        <f t="shared" si="0"/>
        <v>859.32249999999999</v>
      </c>
    </row>
    <row r="22" spans="1:12" ht="15.75" x14ac:dyDescent="0.25">
      <c r="A22" s="3">
        <v>18</v>
      </c>
      <c r="B22" s="4" t="s">
        <v>27</v>
      </c>
      <c r="C22" s="6">
        <f>'[1]ŠV O+M usmerjnih v kak'!N200</f>
        <v>621.62099999999998</v>
      </c>
      <c r="D22" s="7">
        <f>[1]Kakovostni!J67</f>
        <v>1022.1120000000001</v>
      </c>
      <c r="E22" s="7"/>
      <c r="F22" s="6"/>
      <c r="G22" s="6"/>
      <c r="H22" s="7"/>
      <c r="I22" s="7"/>
      <c r="J22" s="6">
        <f>[1]Kader!F159</f>
        <v>108.25</v>
      </c>
      <c r="K22" s="7"/>
      <c r="L22" s="9">
        <f>SUM(C22:K22)</f>
        <v>1751.9830000000002</v>
      </c>
    </row>
    <row r="23" spans="1:12" ht="15.75" x14ac:dyDescent="0.25">
      <c r="A23" s="3">
        <v>19</v>
      </c>
      <c r="B23" s="4" t="s">
        <v>42</v>
      </c>
      <c r="C23" s="6">
        <f>'[1]ŠV O+M usmerjnih v kak'!N211</f>
        <v>536.25000000000011</v>
      </c>
      <c r="D23" s="7">
        <f>[1]Kakovostni!J91</f>
        <v>81.900000000000006</v>
      </c>
      <c r="E23" s="7"/>
      <c r="F23" s="6">
        <f>[1]Prostočasna!K175</f>
        <v>150</v>
      </c>
      <c r="G23" s="6">
        <f>[1]Rekreacija!H87</f>
        <v>106.8</v>
      </c>
      <c r="H23" s="7"/>
      <c r="I23" s="7"/>
      <c r="J23" s="6">
        <f>[1]Kader!F151</f>
        <v>21.65</v>
      </c>
      <c r="K23" s="7"/>
      <c r="L23" s="9">
        <f t="shared" si="0"/>
        <v>896.6</v>
      </c>
    </row>
    <row r="24" spans="1:12" ht="15.75" x14ac:dyDescent="0.25">
      <c r="A24" s="3">
        <v>20</v>
      </c>
      <c r="B24" s="7" t="s">
        <v>28</v>
      </c>
      <c r="C24" s="4"/>
      <c r="D24" s="6">
        <f>[1]Kakovostni!J73</f>
        <v>327.60000000000002</v>
      </c>
      <c r="E24" s="7"/>
      <c r="F24" s="7"/>
      <c r="G24" s="6">
        <f>[1]Rekreacija!H81</f>
        <v>213.6</v>
      </c>
      <c r="H24" s="7"/>
      <c r="I24" s="7"/>
      <c r="J24" s="6"/>
      <c r="K24" s="7"/>
      <c r="L24" s="9">
        <f t="shared" si="0"/>
        <v>541.20000000000005</v>
      </c>
    </row>
    <row r="25" spans="1:12" ht="15.75" x14ac:dyDescent="0.25">
      <c r="A25" s="3">
        <v>21</v>
      </c>
      <c r="B25" s="4" t="s">
        <v>29</v>
      </c>
      <c r="C25" s="4"/>
      <c r="D25" s="6">
        <f>[1]Kakovostni!J79</f>
        <v>838.65600000000006</v>
      </c>
      <c r="E25" s="7"/>
      <c r="F25" s="7"/>
      <c r="G25" s="6">
        <f>[1]Rekreacija!H69</f>
        <v>0</v>
      </c>
      <c r="H25" s="11"/>
      <c r="I25" s="11">
        <f>[1]Invalidi!K12</f>
        <v>0</v>
      </c>
      <c r="J25" s="6">
        <f>[1]Kader!F127</f>
        <v>173.2</v>
      </c>
      <c r="K25" s="7"/>
      <c r="L25" s="9">
        <f t="shared" si="0"/>
        <v>1011.856</v>
      </c>
    </row>
    <row r="26" spans="1:12" ht="15.75" x14ac:dyDescent="0.25">
      <c r="A26" s="3">
        <v>22</v>
      </c>
      <c r="B26" s="4" t="s">
        <v>30</v>
      </c>
      <c r="C26" s="4"/>
      <c r="D26" s="6">
        <f>[1]Kakovostni!J85</f>
        <v>873.6</v>
      </c>
      <c r="E26" s="7"/>
      <c r="F26" s="7"/>
      <c r="G26" s="6">
        <f>[1]Rekreacija!H75</f>
        <v>213.6</v>
      </c>
      <c r="H26" s="11">
        <f>[1]Starejši!K14</f>
        <v>291.60000000000002</v>
      </c>
      <c r="I26" s="6">
        <f>[1]Invalidi!K6</f>
        <v>600</v>
      </c>
      <c r="J26" s="6"/>
      <c r="K26" s="7"/>
      <c r="L26" s="9">
        <f t="shared" si="0"/>
        <v>1978.8000000000002</v>
      </c>
    </row>
    <row r="27" spans="1:12" ht="15.75" x14ac:dyDescent="0.25">
      <c r="A27" s="3">
        <v>23</v>
      </c>
      <c r="B27" s="4" t="s">
        <v>53</v>
      </c>
      <c r="C27" s="4"/>
      <c r="D27" s="6">
        <f>[1]Kakovostni!J98</f>
        <v>2555.2800000000002</v>
      </c>
      <c r="E27" s="7"/>
      <c r="F27" s="7"/>
      <c r="G27" s="6"/>
      <c r="H27" s="11"/>
      <c r="I27" s="6"/>
      <c r="J27" s="6">
        <f>[1]Kader!F168</f>
        <v>64.95</v>
      </c>
      <c r="K27" s="7"/>
      <c r="L27" s="9">
        <f t="shared" si="0"/>
        <v>2620.23</v>
      </c>
    </row>
    <row r="28" spans="1:12" ht="15.75" x14ac:dyDescent="0.25">
      <c r="A28" s="3">
        <v>24</v>
      </c>
      <c r="B28" s="4" t="s">
        <v>43</v>
      </c>
      <c r="C28" s="4"/>
      <c r="D28" s="6">
        <f>[1]Kakovostni!J105</f>
        <v>546</v>
      </c>
      <c r="E28" s="7"/>
      <c r="F28" s="7"/>
      <c r="G28" s="6">
        <f>[1]Rekreacija!K113</f>
        <v>117.47999999999999</v>
      </c>
      <c r="H28" s="11"/>
      <c r="I28" s="6"/>
      <c r="J28" s="6">
        <f>[1]Kader!F119</f>
        <v>21.65</v>
      </c>
      <c r="K28" s="7"/>
      <c r="L28" s="9">
        <f t="shared" si="0"/>
        <v>685.13</v>
      </c>
    </row>
    <row r="29" spans="1:12" ht="15.75" x14ac:dyDescent="0.25">
      <c r="A29" s="3">
        <v>25</v>
      </c>
      <c r="B29" s="4" t="s">
        <v>31</v>
      </c>
      <c r="C29" s="4"/>
      <c r="D29" s="7"/>
      <c r="E29" s="7"/>
      <c r="F29" s="6">
        <f>[1]Prostočasna!K182</f>
        <v>150</v>
      </c>
      <c r="G29" s="6">
        <f>[1]Rekreacija!H100</f>
        <v>213.6</v>
      </c>
      <c r="H29" s="7"/>
      <c r="I29" s="7"/>
      <c r="J29" s="6"/>
      <c r="K29" s="7"/>
      <c r="L29" s="9">
        <f t="shared" si="0"/>
        <v>363.6</v>
      </c>
    </row>
    <row r="30" spans="1:12" ht="15.75" x14ac:dyDescent="0.25">
      <c r="A30" s="3">
        <v>26</v>
      </c>
      <c r="B30" s="4" t="s">
        <v>32</v>
      </c>
      <c r="C30" s="4"/>
      <c r="D30" s="7"/>
      <c r="E30" s="7"/>
      <c r="F30" s="6">
        <f>[1]Prostočasna!K201</f>
        <v>1800</v>
      </c>
      <c r="G30" s="6"/>
      <c r="H30" s="7"/>
      <c r="I30" s="7"/>
      <c r="J30" s="6">
        <f>[1]Kader!F175</f>
        <v>86.6</v>
      </c>
      <c r="K30" s="7"/>
      <c r="L30" s="9">
        <f t="shared" si="0"/>
        <v>1886.6</v>
      </c>
    </row>
    <row r="31" spans="1:12" ht="15.75" x14ac:dyDescent="0.25">
      <c r="A31" s="3">
        <v>27</v>
      </c>
      <c r="B31" s="4" t="s">
        <v>33</v>
      </c>
      <c r="C31" s="4"/>
      <c r="D31" s="7"/>
      <c r="E31" s="7"/>
      <c r="F31" s="6">
        <f>[1]Prostočasna!K207</f>
        <v>300</v>
      </c>
      <c r="G31" s="6"/>
      <c r="H31" s="7"/>
      <c r="I31" s="7"/>
      <c r="J31" s="6">
        <f>[1]Kader!F135</f>
        <v>21.65</v>
      </c>
      <c r="K31" s="7"/>
      <c r="L31" s="9">
        <f t="shared" si="0"/>
        <v>321.64999999999998</v>
      </c>
    </row>
    <row r="32" spans="1:12" ht="15.75" x14ac:dyDescent="0.25">
      <c r="A32" s="3">
        <v>28</v>
      </c>
      <c r="B32" s="4" t="s">
        <v>34</v>
      </c>
      <c r="C32" s="4"/>
      <c r="D32" s="7"/>
      <c r="E32" s="7"/>
      <c r="F32" s="6">
        <f>[1]Prostočasna!K239</f>
        <v>2800</v>
      </c>
      <c r="G32" s="6">
        <f>[1]Rekreacija!H152</f>
        <v>2349.5999999999995</v>
      </c>
      <c r="H32" s="6">
        <f>[1]Starejši!K51</f>
        <v>874.80000000000007</v>
      </c>
      <c r="I32" s="7"/>
      <c r="J32" s="6">
        <f>[1]Kader!F143</f>
        <v>303.10000000000002</v>
      </c>
      <c r="K32" s="7"/>
      <c r="L32" s="9">
        <f t="shared" si="0"/>
        <v>6327.5</v>
      </c>
    </row>
    <row r="33" spans="1:12" ht="15.75" x14ac:dyDescent="0.25">
      <c r="A33" s="3">
        <v>29</v>
      </c>
      <c r="B33" s="4" t="s">
        <v>35</v>
      </c>
      <c r="C33" s="4"/>
      <c r="D33" s="7"/>
      <c r="E33" s="7"/>
      <c r="F33" s="12">
        <f>[1]Prostočasna!K245</f>
        <v>150</v>
      </c>
      <c r="G33" s="12">
        <f>[1]Rekreacija!K166</f>
        <v>106.8</v>
      </c>
      <c r="H33" s="7"/>
      <c r="I33" s="7"/>
      <c r="J33" s="6"/>
      <c r="K33" s="7"/>
      <c r="L33" s="9">
        <f t="shared" si="0"/>
        <v>256.8</v>
      </c>
    </row>
    <row r="34" spans="1:12" ht="15.75" x14ac:dyDescent="0.25">
      <c r="A34" s="3">
        <v>30</v>
      </c>
      <c r="B34" s="4" t="s">
        <v>52</v>
      </c>
      <c r="C34" s="4"/>
      <c r="D34" s="7"/>
      <c r="E34" s="7"/>
      <c r="F34" s="6">
        <f>[1]Prostočasna!K252</f>
        <v>75</v>
      </c>
      <c r="G34" s="6"/>
      <c r="H34" s="7"/>
      <c r="I34" s="7"/>
      <c r="J34" s="6"/>
      <c r="K34" s="7"/>
      <c r="L34" s="9">
        <f t="shared" si="0"/>
        <v>75</v>
      </c>
    </row>
    <row r="35" spans="1:12" ht="15.75" x14ac:dyDescent="0.25">
      <c r="A35" s="3">
        <v>31</v>
      </c>
      <c r="B35" s="4" t="s">
        <v>51</v>
      </c>
      <c r="C35" s="4"/>
      <c r="D35" s="7"/>
      <c r="E35" s="7"/>
      <c r="F35" s="6">
        <f>[1]Prostočasna!K274</f>
        <v>150</v>
      </c>
      <c r="G35" s="6">
        <f>[1]Rekreacija!H119</f>
        <v>106.8</v>
      </c>
      <c r="H35" s="7"/>
      <c r="I35" s="7"/>
      <c r="J35" s="6"/>
      <c r="K35" s="7"/>
      <c r="L35" s="9">
        <f t="shared" si="0"/>
        <v>256.8</v>
      </c>
    </row>
    <row r="36" spans="1:12" ht="15.75" x14ac:dyDescent="0.25">
      <c r="A36" s="3">
        <v>32</v>
      </c>
      <c r="B36" s="7" t="s">
        <v>44</v>
      </c>
      <c r="C36" s="4"/>
      <c r="D36" s="7"/>
      <c r="E36" s="7"/>
      <c r="F36" s="6">
        <f>[1]Prostočasna!K259</f>
        <v>450</v>
      </c>
      <c r="G36" s="6"/>
      <c r="H36" s="7"/>
      <c r="I36" s="7"/>
      <c r="J36" s="6"/>
      <c r="K36" s="7"/>
      <c r="L36" s="9">
        <f t="shared" si="0"/>
        <v>450</v>
      </c>
    </row>
    <row r="37" spans="1:12" ht="15.75" x14ac:dyDescent="0.25">
      <c r="A37" s="3">
        <v>33</v>
      </c>
      <c r="B37" s="7" t="s">
        <v>50</v>
      </c>
      <c r="C37" s="4"/>
      <c r="D37" s="7"/>
      <c r="E37" s="7"/>
      <c r="F37" s="6">
        <f>[1]Prostočasna!K267</f>
        <v>200</v>
      </c>
      <c r="G37" s="6"/>
      <c r="H37" s="11">
        <f>[1]Starejši!K77</f>
        <v>291.60000000000002</v>
      </c>
      <c r="I37" s="7"/>
      <c r="J37" s="6"/>
      <c r="K37" s="7"/>
      <c r="L37" s="9">
        <f t="shared" si="0"/>
        <v>491.6</v>
      </c>
    </row>
    <row r="38" spans="1:12" ht="15.75" x14ac:dyDescent="0.25">
      <c r="A38" s="3">
        <v>34</v>
      </c>
      <c r="B38" s="7" t="s">
        <v>36</v>
      </c>
      <c r="C38" s="4"/>
      <c r="D38" s="7"/>
      <c r="E38" s="7"/>
      <c r="F38" s="6"/>
      <c r="G38" s="6">
        <f>[1]Rekreacija!H177</f>
        <v>427.2</v>
      </c>
      <c r="H38" s="6"/>
      <c r="I38" s="7"/>
      <c r="J38" s="6">
        <f>[1]Kader!F182</f>
        <v>43.3</v>
      </c>
      <c r="K38" s="7"/>
      <c r="L38" s="9">
        <f t="shared" si="0"/>
        <v>470.5</v>
      </c>
    </row>
    <row r="39" spans="1:12" ht="15.75" x14ac:dyDescent="0.25">
      <c r="A39" s="3">
        <v>35</v>
      </c>
      <c r="B39" s="4" t="s">
        <v>37</v>
      </c>
      <c r="C39" s="4"/>
      <c r="D39" s="7"/>
      <c r="E39" s="7"/>
      <c r="F39" s="7"/>
      <c r="G39" s="6">
        <f>[1]Rekreacija!K198</f>
        <v>0</v>
      </c>
      <c r="H39" s="6">
        <f>[1]Starejši!K62</f>
        <v>583.20000000000005</v>
      </c>
      <c r="I39" s="7"/>
      <c r="J39" s="6"/>
      <c r="K39" s="7"/>
      <c r="L39" s="9">
        <f t="shared" si="0"/>
        <v>583.20000000000005</v>
      </c>
    </row>
    <row r="40" spans="1:12" ht="15.75" x14ac:dyDescent="0.25">
      <c r="A40" s="3">
        <v>36</v>
      </c>
      <c r="B40" s="4" t="s">
        <v>49</v>
      </c>
      <c r="C40" s="4"/>
      <c r="D40" s="7"/>
      <c r="E40" s="7"/>
      <c r="F40" s="7"/>
      <c r="G40" s="6"/>
      <c r="H40" s="6">
        <f>[1]Starejši!K70</f>
        <v>291.60000000000002</v>
      </c>
      <c r="I40" s="7"/>
      <c r="J40" s="6"/>
      <c r="K40" s="7"/>
      <c r="L40" s="9">
        <f t="shared" si="0"/>
        <v>291.60000000000002</v>
      </c>
    </row>
    <row r="41" spans="1:12" ht="15.75" x14ac:dyDescent="0.25">
      <c r="A41" s="3">
        <v>37</v>
      </c>
      <c r="B41" s="7" t="s">
        <v>48</v>
      </c>
      <c r="C41" s="4"/>
      <c r="D41" s="7"/>
      <c r="E41" s="7"/>
      <c r="F41" s="7"/>
      <c r="G41" s="6">
        <f>[1]Rekreacija!H205</f>
        <v>213.6</v>
      </c>
      <c r="H41" s="7"/>
      <c r="I41" s="7"/>
      <c r="J41" s="6"/>
      <c r="K41" s="7"/>
      <c r="L41" s="9">
        <f t="shared" si="0"/>
        <v>213.6</v>
      </c>
    </row>
    <row r="42" spans="1:12" ht="15.75" x14ac:dyDescent="0.25">
      <c r="A42" s="3">
        <v>38</v>
      </c>
      <c r="B42" s="4" t="s">
        <v>38</v>
      </c>
      <c r="C42" s="4"/>
      <c r="D42" s="7"/>
      <c r="E42" s="7"/>
      <c r="F42" s="7"/>
      <c r="G42" s="6"/>
      <c r="H42" s="11"/>
      <c r="I42" s="6">
        <f>[1]Invalidi!K29</f>
        <v>600</v>
      </c>
      <c r="J42" s="6"/>
      <c r="K42" s="7"/>
      <c r="L42" s="9">
        <f t="shared" si="0"/>
        <v>600</v>
      </c>
    </row>
    <row r="43" spans="1:12" ht="15.75" x14ac:dyDescent="0.25">
      <c r="A43" s="3">
        <v>39</v>
      </c>
      <c r="B43" s="7" t="s">
        <v>47</v>
      </c>
      <c r="C43" s="4"/>
      <c r="D43" s="7"/>
      <c r="E43" s="7"/>
      <c r="F43" s="7"/>
      <c r="G43" s="6">
        <f>[1]Rekreacija!H94</f>
        <v>106.8</v>
      </c>
      <c r="H43" s="7"/>
      <c r="I43" s="7"/>
      <c r="J43" s="6"/>
      <c r="K43" s="7"/>
      <c r="L43" s="9">
        <f t="shared" si="0"/>
        <v>106.8</v>
      </c>
    </row>
    <row r="44" spans="1:12" ht="15.75" x14ac:dyDescent="0.25">
      <c r="A44" s="3">
        <v>40</v>
      </c>
      <c r="B44" s="7" t="s">
        <v>45</v>
      </c>
      <c r="C44" s="4"/>
      <c r="D44" s="7"/>
      <c r="E44" s="7"/>
      <c r="F44" s="7"/>
      <c r="G44" s="6">
        <f>[1]Rekreacija!H106</f>
        <v>106.8</v>
      </c>
      <c r="H44" s="7"/>
      <c r="I44" s="11">
        <f>[1]Invalidi!K18</f>
        <v>300</v>
      </c>
      <c r="J44" s="6"/>
      <c r="K44" s="7"/>
      <c r="L44" s="9">
        <f t="shared" si="0"/>
        <v>406.8</v>
      </c>
    </row>
    <row r="45" spans="1:12" ht="15.75" x14ac:dyDescent="0.25">
      <c r="A45" s="3">
        <v>41</v>
      </c>
      <c r="B45" s="7" t="s">
        <v>39</v>
      </c>
      <c r="C45" s="4"/>
      <c r="D45" s="7"/>
      <c r="E45" s="7"/>
      <c r="F45" s="7"/>
      <c r="G45" s="6">
        <f>[1]Rekreacija!H127</f>
        <v>213.6</v>
      </c>
      <c r="H45" s="7"/>
      <c r="I45" s="7"/>
      <c r="J45" s="6"/>
      <c r="K45" s="7"/>
      <c r="L45" s="9">
        <f t="shared" si="0"/>
        <v>213.6</v>
      </c>
    </row>
    <row r="46" spans="1:12" ht="15.75" x14ac:dyDescent="0.25">
      <c r="A46" s="3">
        <v>42</v>
      </c>
      <c r="B46" s="7" t="s">
        <v>40</v>
      </c>
      <c r="C46" s="4"/>
      <c r="D46" s="7"/>
      <c r="E46" s="7"/>
      <c r="F46" s="7"/>
      <c r="G46" s="6">
        <f>[1]Rekreacija!K217</f>
        <v>213.6</v>
      </c>
      <c r="H46" s="7"/>
      <c r="I46" s="7"/>
      <c r="J46" s="6"/>
      <c r="K46" s="7"/>
      <c r="L46" s="9">
        <f t="shared" si="0"/>
        <v>213.6</v>
      </c>
    </row>
    <row r="47" spans="1:12" ht="15.75" x14ac:dyDescent="0.25">
      <c r="A47" s="3">
        <v>43</v>
      </c>
      <c r="B47" s="7" t="s">
        <v>46</v>
      </c>
      <c r="C47" s="4"/>
      <c r="D47" s="7"/>
      <c r="E47" s="7"/>
      <c r="F47" s="7"/>
      <c r="G47" s="6">
        <f>[1]Rekreacija!H134</f>
        <v>106.8</v>
      </c>
      <c r="H47" s="7"/>
      <c r="I47" s="7"/>
      <c r="J47" s="6"/>
      <c r="K47" s="7"/>
      <c r="L47" s="9">
        <f t="shared" si="0"/>
        <v>106.8</v>
      </c>
    </row>
    <row r="48" spans="1:12" ht="15.75" x14ac:dyDescent="0.25">
      <c r="A48" s="3">
        <v>44</v>
      </c>
      <c r="B48" s="4" t="s">
        <v>41</v>
      </c>
      <c r="C48" s="4"/>
      <c r="D48" s="7"/>
      <c r="E48" s="7"/>
      <c r="F48" s="7"/>
      <c r="G48" s="6"/>
      <c r="H48" s="7"/>
      <c r="I48" s="7"/>
      <c r="J48" s="6"/>
      <c r="K48" s="11">
        <v>10000</v>
      </c>
      <c r="L48" s="9">
        <f t="shared" si="0"/>
        <v>10000</v>
      </c>
    </row>
    <row r="49" spans="1:12" ht="15.75" x14ac:dyDescent="0.25">
      <c r="A49" s="13" t="s">
        <v>10</v>
      </c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9">
        <f>SUM(L5:L48)</f>
        <v>249668.92456666671</v>
      </c>
    </row>
  </sheetData>
  <mergeCells count="2">
    <mergeCell ref="A1:L1"/>
    <mergeCell ref="A49:B49"/>
  </mergeCells>
  <pageMargins left="0.7" right="0.7" top="0.75" bottom="0.75" header="0.3" footer="0.3"/>
  <pageSetup paperSize="9" scale="95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Zavnik</dc:creator>
  <cp:lastModifiedBy>Erika Zavnik</cp:lastModifiedBy>
  <dcterms:created xsi:type="dcterms:W3CDTF">2021-07-06T05:50:42Z</dcterms:created>
  <dcterms:modified xsi:type="dcterms:W3CDTF">2021-07-06T06:41:52Z</dcterms:modified>
</cp:coreProperties>
</file>