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sanda.OBCINA\Documents\2020\OBJAVE\URADNE OBJAVE\september\23sept-Erika-rezultati razpisa-šport\"/>
    </mc:Choice>
  </mc:AlternateContent>
  <bookViews>
    <workbookView xWindow="0" yWindow="0" windowWidth="15270" windowHeight="1206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1" l="1"/>
  <c r="K53" i="1" s="1"/>
  <c r="G50" i="1"/>
  <c r="L50" i="1" s="1"/>
  <c r="G49" i="1"/>
  <c r="L49" i="1" s="1"/>
  <c r="G48" i="1"/>
  <c r="L48" i="1" s="1"/>
  <c r="G47" i="1"/>
  <c r="L47" i="1" s="1"/>
  <c r="H46" i="1"/>
  <c r="G46" i="1"/>
  <c r="L46" i="1" s="1"/>
  <c r="L45" i="1"/>
  <c r="G45" i="1"/>
  <c r="J44" i="1"/>
  <c r="G44" i="1"/>
  <c r="L44" i="1" s="1"/>
  <c r="I43" i="1"/>
  <c r="L43" i="1" s="1"/>
  <c r="G42" i="1"/>
  <c r="L42" i="1" s="1"/>
  <c r="H41" i="1"/>
  <c r="G41" i="1"/>
  <c r="L41" i="1" s="1"/>
  <c r="L40" i="1"/>
  <c r="G40" i="1"/>
  <c r="G39" i="1"/>
  <c r="L39" i="1" s="1"/>
  <c r="L38" i="1"/>
  <c r="H38" i="1"/>
  <c r="F38" i="1"/>
  <c r="F37" i="1"/>
  <c r="L37" i="1" s="1"/>
  <c r="F36" i="1"/>
  <c r="L36" i="1" s="1"/>
  <c r="J35" i="1"/>
  <c r="G35" i="1"/>
  <c r="F35" i="1"/>
  <c r="L35" i="1" s="1"/>
  <c r="J34" i="1"/>
  <c r="G34" i="1"/>
  <c r="F34" i="1"/>
  <c r="L34" i="1" s="1"/>
  <c r="J33" i="1"/>
  <c r="H33" i="1"/>
  <c r="G33" i="1"/>
  <c r="F33" i="1"/>
  <c r="L33" i="1" s="1"/>
  <c r="L32" i="1"/>
  <c r="J32" i="1"/>
  <c r="F32" i="1"/>
  <c r="J31" i="1"/>
  <c r="L31" i="1" s="1"/>
  <c r="F31" i="1"/>
  <c r="J30" i="1"/>
  <c r="G30" i="1"/>
  <c r="L30" i="1" s="1"/>
  <c r="F30" i="1"/>
  <c r="G29" i="1"/>
  <c r="F29" i="1"/>
  <c r="L29" i="1" s="1"/>
  <c r="F28" i="1"/>
  <c r="L28" i="1" s="1"/>
  <c r="F27" i="1"/>
  <c r="L27" i="1" s="1"/>
  <c r="G26" i="1"/>
  <c r="F26" i="1"/>
  <c r="L26" i="1" s="1"/>
  <c r="L25" i="1"/>
  <c r="J25" i="1"/>
  <c r="G25" i="1"/>
  <c r="F25" i="1"/>
  <c r="I23" i="1"/>
  <c r="I53" i="1" s="1"/>
  <c r="H23" i="1"/>
  <c r="G23" i="1"/>
  <c r="D23" i="1"/>
  <c r="L23" i="1" s="1"/>
  <c r="J22" i="1"/>
  <c r="H22" i="1"/>
  <c r="G22" i="1"/>
  <c r="D22" i="1"/>
  <c r="L22" i="1" s="1"/>
  <c r="L21" i="1"/>
  <c r="D21" i="1"/>
  <c r="J20" i="1"/>
  <c r="G20" i="1"/>
  <c r="F20" i="1"/>
  <c r="D20" i="1"/>
  <c r="L20" i="1" s="1"/>
  <c r="J19" i="1"/>
  <c r="F19" i="1"/>
  <c r="C19" i="1"/>
  <c r="L19" i="1" s="1"/>
  <c r="J18" i="1"/>
  <c r="G18" i="1"/>
  <c r="F18" i="1"/>
  <c r="C18" i="1"/>
  <c r="L18" i="1" s="1"/>
  <c r="J17" i="1"/>
  <c r="G17" i="1"/>
  <c r="F17" i="1"/>
  <c r="D17" i="1"/>
  <c r="C17" i="1"/>
  <c r="L17" i="1" s="1"/>
  <c r="J16" i="1"/>
  <c r="G16" i="1"/>
  <c r="F16" i="1"/>
  <c r="D16" i="1"/>
  <c r="L16" i="1" s="1"/>
  <c r="C16" i="1"/>
  <c r="J15" i="1"/>
  <c r="H15" i="1"/>
  <c r="G15" i="1"/>
  <c r="F15" i="1"/>
  <c r="C15" i="1"/>
  <c r="L15" i="1" s="1"/>
  <c r="J14" i="1"/>
  <c r="G14" i="1"/>
  <c r="F14" i="1"/>
  <c r="C14" i="1"/>
  <c r="L14" i="1" s="1"/>
  <c r="J13" i="1"/>
  <c r="D13" i="1"/>
  <c r="C13" i="1"/>
  <c r="L13" i="1" s="1"/>
  <c r="J12" i="1"/>
  <c r="G12" i="1"/>
  <c r="F12" i="1"/>
  <c r="D12" i="1"/>
  <c r="C12" i="1"/>
  <c r="L12" i="1" s="1"/>
  <c r="J11" i="1"/>
  <c r="G11" i="1"/>
  <c r="F11" i="1"/>
  <c r="D11" i="1"/>
  <c r="C11" i="1"/>
  <c r="L11" i="1" s="1"/>
  <c r="J10" i="1"/>
  <c r="F10" i="1"/>
  <c r="C10" i="1"/>
  <c r="L10" i="1" s="1"/>
  <c r="J9" i="1"/>
  <c r="H9" i="1"/>
  <c r="G9" i="1"/>
  <c r="F9" i="1"/>
  <c r="C9" i="1"/>
  <c r="L9" i="1" s="1"/>
  <c r="J8" i="1"/>
  <c r="H8" i="1"/>
  <c r="H53" i="1" s="1"/>
  <c r="G8" i="1"/>
  <c r="F8" i="1"/>
  <c r="C8" i="1"/>
  <c r="L8" i="1" s="1"/>
  <c r="J7" i="1"/>
  <c r="G7" i="1"/>
  <c r="F7" i="1"/>
  <c r="D7" i="1"/>
  <c r="C7" i="1"/>
  <c r="L7" i="1" s="1"/>
  <c r="J6" i="1"/>
  <c r="F6" i="1"/>
  <c r="E6" i="1"/>
  <c r="E53" i="1" s="1"/>
  <c r="D6" i="1"/>
  <c r="C6" i="1"/>
  <c r="L6" i="1" s="1"/>
  <c r="J5" i="1"/>
  <c r="F5" i="1"/>
  <c r="D5" i="1"/>
  <c r="C5" i="1"/>
  <c r="L5" i="1" s="1"/>
  <c r="J4" i="1"/>
  <c r="J53" i="1" s="1"/>
  <c r="G4" i="1"/>
  <c r="G53" i="1" s="1"/>
  <c r="F4" i="1"/>
  <c r="F53" i="1" s="1"/>
  <c r="D4" i="1"/>
  <c r="D53" i="1" s="1"/>
  <c r="C4" i="1"/>
  <c r="C53" i="1" s="1"/>
  <c r="L51" i="1" l="1"/>
  <c r="L4" i="1"/>
  <c r="L52" i="1" l="1"/>
</calcChain>
</file>

<file path=xl/sharedStrings.xml><?xml version="1.0" encoding="utf-8"?>
<sst xmlns="http://schemas.openxmlformats.org/spreadsheetml/2006/main" count="111" uniqueCount="63">
  <si>
    <t>REZULTATI JAVNEGA RAZPISA ZA SOFINANCIRANJE LETNEGA PROGRAMA ŠPORTA V LETU 2020</t>
  </si>
  <si>
    <t>Št</t>
  </si>
  <si>
    <t>NAZIV IZVAJALCA LPŠ</t>
  </si>
  <si>
    <t>Kakov in vrh šport otr.</t>
  </si>
  <si>
    <t>Kak šport</t>
  </si>
  <si>
    <t>vrh šport</t>
  </si>
  <si>
    <t>prost.aktivnost</t>
  </si>
  <si>
    <t>Rekreacija</t>
  </si>
  <si>
    <t>Šport starejših</t>
  </si>
  <si>
    <t>Šport invalidov</t>
  </si>
  <si>
    <t>Str.k.LIC+USP</t>
  </si>
  <si>
    <t>Ošz</t>
  </si>
  <si>
    <t>SREDSTVA SKUPAJ</t>
  </si>
  <si>
    <t>Naziv društva</t>
  </si>
  <si>
    <t>Košarkarski klub Ajdovščina</t>
  </si>
  <si>
    <t>Nogometni klub Primorje</t>
  </si>
  <si>
    <t>Ženski rokometni klub Mlinotest</t>
  </si>
  <si>
    <t>Karate klub Shotokan</t>
  </si>
  <si>
    <t>Plavalni klub Ajdovščina</t>
  </si>
  <si>
    <t>Plesni klub ADC</t>
  </si>
  <si>
    <t>Rokometni klub Col</t>
  </si>
  <si>
    <t>Triatlon klub Eklimas</t>
  </si>
  <si>
    <t>Rokometni klub Ajdovščina</t>
  </si>
  <si>
    <t>Škd Budanje</t>
  </si>
  <si>
    <t>Plesni klub EL-1</t>
  </si>
  <si>
    <t>Plesni klub Urška</t>
  </si>
  <si>
    <t>Deskarski klub Kampelc</t>
  </si>
  <si>
    <t>Kolesaarski klub Črn Trn</t>
  </si>
  <si>
    <t>Planinsko društvo Ajdovščina</t>
  </si>
  <si>
    <t>Skakalni klub POK</t>
  </si>
  <si>
    <t>Sport klub Dol</t>
  </si>
  <si>
    <t>Balinarski klub Hubelj</t>
  </si>
  <si>
    <t>Balinarski klub Planina</t>
  </si>
  <si>
    <t>Balinarski klub Cesta</t>
  </si>
  <si>
    <t>Malonogometni klub KIX</t>
  </si>
  <si>
    <t>Planinsko društvo Križna Gora</t>
  </si>
  <si>
    <t>Šahovsko društvo Čaven</t>
  </si>
  <si>
    <t>Združenje bodi zdrav</t>
  </si>
  <si>
    <t>Anita Pelicon s.p.</t>
  </si>
  <si>
    <t>Športno društvo Slano Blato</t>
  </si>
  <si>
    <t>Klub Šport-Ani</t>
  </si>
  <si>
    <t>Športni klub Momentum</t>
  </si>
  <si>
    <t>Karate klub Sakura</t>
  </si>
  <si>
    <t>Športno društvo Rekreativček</t>
  </si>
  <si>
    <t>Namiznoteniški klub Burja</t>
  </si>
  <si>
    <t>Športni slog Jana Ušaj s.p.</t>
  </si>
  <si>
    <t>Klub Ajdovskih študentov in dijakov</t>
  </si>
  <si>
    <t>Šktd Sinji Vrh</t>
  </si>
  <si>
    <t>Mdpm Ajdovščina</t>
  </si>
  <si>
    <t>MDPM Skrilje</t>
  </si>
  <si>
    <t>Športno društvo tekači Vipavske doline</t>
  </si>
  <si>
    <t>Društvo upokojencev Ajdovščina</t>
  </si>
  <si>
    <t>Društvo Trillek</t>
  </si>
  <si>
    <t>Društvo invalidov Ajdovščina-Vipava</t>
  </si>
  <si>
    <t>Društvo jadralnih padalcev Kovk</t>
  </si>
  <si>
    <t xml:space="preserve">Društvo nogometna šola mladih </t>
  </si>
  <si>
    <t>ŠKTD Parapet</t>
  </si>
  <si>
    <t>Kegljaški klub Škou</t>
  </si>
  <si>
    <t>Lap Marko Lipovž s.p.</t>
  </si>
  <si>
    <t>ŠKTD Tabor Dolga Poljana</t>
  </si>
  <si>
    <t>Gladiators</t>
  </si>
  <si>
    <t>Športna zveza Ajdovščina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</si>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</sst>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43" fontId="1" fillId="0" borderId="1" xfId="1" applyFont="1" applyFill="1" applyBorder="1" applyAlignment="1">
      <alignment horizontal="left"/>
    </xf>
    <xf numFmtId="43" fontId="1" fillId="0" borderId="1" xfId="1" applyFont="1" applyFill="1" applyBorder="1"/>
    <xf numFmtId="0" fontId="0" fillId="0" borderId="1" xfId="0" applyFont="1" applyFill="1" applyBorder="1"/>
    <xf numFmtId="164" fontId="0" fillId="0" borderId="1" xfId="0" applyNumberFormat="1" applyFont="1" applyFill="1" applyBorder="1"/>
    <xf numFmtId="164" fontId="0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43" fontId="0" fillId="0" borderId="1" xfId="0" applyNumberFormat="1" applyFont="1" applyFill="1" applyBorder="1"/>
    <xf numFmtId="0" fontId="4" fillId="0" borderId="1" xfId="0" applyFont="1" applyFill="1" applyBorder="1"/>
    <xf numFmtId="43" fontId="1" fillId="0" borderId="1" xfId="1" applyFont="1" applyFill="1" applyBorder="1" applyAlignment="1">
      <alignment horizontal="center"/>
    </xf>
    <xf numFmtId="0" fontId="5" fillId="0" borderId="1" xfId="0" applyFont="1" applyFill="1" applyBorder="1"/>
    <xf numFmtId="0" fontId="0" fillId="0" borderId="1" xfId="0" applyFont="1" applyBorder="1"/>
    <xf numFmtId="0" fontId="0" fillId="2" borderId="1" xfId="0" applyFill="1" applyBorder="1"/>
    <xf numFmtId="0" fontId="5" fillId="2" borderId="1" xfId="0" applyFont="1" applyFill="1" applyBorder="1"/>
    <xf numFmtId="164" fontId="2" fillId="2" borderId="1" xfId="0" applyNumberFormat="1" applyFont="1" applyFill="1" applyBorder="1"/>
    <xf numFmtId="43" fontId="6" fillId="0" borderId="0" xfId="0" applyNumberFormat="1" applyFont="1" applyAlignment="1">
      <alignment horizontal="center"/>
    </xf>
    <xf numFmtId="43" fontId="6" fillId="0" borderId="0" xfId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SERVER\Users\erikaz\Moji%20dokumenti\&#352;PORT\2020\Izra&#269;un%20razpis%202020\Izra&#269;un%202020%20kon&#269;ni%2022.%204.%202020-za%20obja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stočasna"/>
      <sheetName val="Rekreacija"/>
      <sheetName val="Invalidi"/>
      <sheetName val="Starejši"/>
      <sheetName val="ŠV O+M usmerjnih v kak"/>
      <sheetName val="Kakovostni"/>
      <sheetName val="Merila za izbor kakov"/>
      <sheetName val="Vrhunski šport"/>
      <sheetName val="ŠZ"/>
      <sheetName val="Kader"/>
      <sheetName val="Skupna tabela"/>
      <sheetName val="List1"/>
      <sheetName val="List2"/>
    </sheetNames>
    <sheetDataSet>
      <sheetData sheetId="0">
        <row r="15">
          <cell r="H15">
            <v>2640</v>
          </cell>
        </row>
        <row r="27">
          <cell r="H27">
            <v>1056</v>
          </cell>
        </row>
        <row r="37">
          <cell r="H37">
            <v>660</v>
          </cell>
        </row>
        <row r="45">
          <cell r="H45">
            <v>396</v>
          </cell>
        </row>
        <row r="51">
          <cell r="H51">
            <v>132</v>
          </cell>
        </row>
        <row r="62">
          <cell r="H62">
            <v>924</v>
          </cell>
        </row>
        <row r="68">
          <cell r="H68">
            <v>264</v>
          </cell>
        </row>
        <row r="74">
          <cell r="H74">
            <v>264</v>
          </cell>
        </row>
        <row r="81">
          <cell r="H81">
            <v>396</v>
          </cell>
        </row>
        <row r="101">
          <cell r="H101">
            <v>2244</v>
          </cell>
        </row>
        <row r="119">
          <cell r="H119">
            <v>1848</v>
          </cell>
        </row>
        <row r="125">
          <cell r="H125">
            <v>264</v>
          </cell>
        </row>
        <row r="133">
          <cell r="H133">
            <v>528</v>
          </cell>
        </row>
        <row r="140">
          <cell r="H140">
            <v>308</v>
          </cell>
        </row>
        <row r="146">
          <cell r="H146">
            <v>145.20000000000002</v>
          </cell>
        </row>
        <row r="152">
          <cell r="H152">
            <v>132</v>
          </cell>
        </row>
        <row r="158">
          <cell r="H158">
            <v>145.20000000000002</v>
          </cell>
        </row>
        <row r="164">
          <cell r="H164">
            <v>264</v>
          </cell>
        </row>
        <row r="170">
          <cell r="H170">
            <v>132</v>
          </cell>
        </row>
        <row r="176">
          <cell r="H176">
            <v>264</v>
          </cell>
        </row>
        <row r="183">
          <cell r="H183">
            <v>132</v>
          </cell>
        </row>
        <row r="192">
          <cell r="H192">
            <v>396</v>
          </cell>
        </row>
        <row r="205">
          <cell r="H205">
            <v>1452</v>
          </cell>
        </row>
        <row r="211">
          <cell r="H211">
            <v>264</v>
          </cell>
        </row>
        <row r="245">
          <cell r="H245">
            <v>2376</v>
          </cell>
        </row>
        <row r="251">
          <cell r="H251">
            <v>132</v>
          </cell>
        </row>
        <row r="259">
          <cell r="H259">
            <v>198</v>
          </cell>
        </row>
        <row r="265">
          <cell r="H265">
            <v>66</v>
          </cell>
        </row>
        <row r="272">
          <cell r="H272">
            <v>396</v>
          </cell>
        </row>
        <row r="279">
          <cell r="H279">
            <v>264</v>
          </cell>
        </row>
      </sheetData>
      <sheetData sheetId="1">
        <row r="5">
          <cell r="H5">
            <v>176.4</v>
          </cell>
        </row>
        <row r="11">
          <cell r="H11">
            <v>88.2</v>
          </cell>
        </row>
        <row r="18">
          <cell r="H18">
            <v>264.60000000000002</v>
          </cell>
        </row>
        <row r="24">
          <cell r="H24">
            <v>176.4</v>
          </cell>
        </row>
        <row r="30">
          <cell r="H30">
            <v>176.4</v>
          </cell>
        </row>
        <row r="42">
          <cell r="H42">
            <v>970.19999999999993</v>
          </cell>
        </row>
        <row r="49">
          <cell r="H49">
            <v>352.8</v>
          </cell>
        </row>
        <row r="56">
          <cell r="H56">
            <v>352.8</v>
          </cell>
        </row>
        <row r="62">
          <cell r="H62">
            <v>176.4</v>
          </cell>
        </row>
        <row r="68">
          <cell r="H68">
            <v>176.4</v>
          </cell>
        </row>
        <row r="74">
          <cell r="H74">
            <v>97.02</v>
          </cell>
        </row>
        <row r="80">
          <cell r="H80">
            <v>176.4</v>
          </cell>
        </row>
        <row r="86">
          <cell r="H86">
            <v>88.2</v>
          </cell>
        </row>
        <row r="92">
          <cell r="H92">
            <v>176.4</v>
          </cell>
        </row>
        <row r="98">
          <cell r="H98">
            <v>88.2</v>
          </cell>
        </row>
        <row r="104">
          <cell r="H104">
            <v>88.2</v>
          </cell>
        </row>
        <row r="110">
          <cell r="H110">
            <v>176.4</v>
          </cell>
        </row>
        <row r="116">
          <cell r="H116">
            <v>176.4</v>
          </cell>
        </row>
        <row r="124">
          <cell r="H124">
            <v>264.60000000000002</v>
          </cell>
        </row>
        <row r="132">
          <cell r="H132">
            <v>176.4</v>
          </cell>
        </row>
        <row r="140">
          <cell r="H140">
            <v>264.60000000000002</v>
          </cell>
        </row>
        <row r="146">
          <cell r="H146">
            <v>88.2</v>
          </cell>
        </row>
        <row r="163">
          <cell r="H163">
            <v>1764.0000000000005</v>
          </cell>
        </row>
        <row r="169">
          <cell r="H169">
            <v>88.2</v>
          </cell>
        </row>
        <row r="175">
          <cell r="H175">
            <v>88.2</v>
          </cell>
        </row>
        <row r="181">
          <cell r="H181">
            <v>88.2</v>
          </cell>
        </row>
        <row r="188">
          <cell r="H188">
            <v>117.6</v>
          </cell>
        </row>
        <row r="195">
          <cell r="H195">
            <v>185.22</v>
          </cell>
        </row>
        <row r="201">
          <cell r="H201">
            <v>88.2</v>
          </cell>
        </row>
        <row r="211">
          <cell r="H211">
            <v>264.60000000000002</v>
          </cell>
        </row>
        <row r="218">
          <cell r="H218">
            <v>176.4</v>
          </cell>
        </row>
        <row r="224">
          <cell r="H224">
            <v>176.4</v>
          </cell>
        </row>
      </sheetData>
      <sheetData sheetId="2">
        <row r="5">
          <cell r="H5">
            <v>498.00000000000006</v>
          </cell>
        </row>
        <row r="22">
          <cell r="H22">
            <v>747.00000000000011</v>
          </cell>
        </row>
      </sheetData>
      <sheetData sheetId="3">
        <row r="5">
          <cell r="H5">
            <v>150</v>
          </cell>
        </row>
        <row r="11">
          <cell r="H11">
            <v>150</v>
          </cell>
        </row>
        <row r="17">
          <cell r="H17">
            <v>150</v>
          </cell>
        </row>
        <row r="23">
          <cell r="H23">
            <v>75</v>
          </cell>
        </row>
        <row r="30">
          <cell r="H30">
            <v>150</v>
          </cell>
        </row>
        <row r="37">
          <cell r="H37">
            <v>150</v>
          </cell>
        </row>
        <row r="46">
          <cell r="H46">
            <v>450</v>
          </cell>
        </row>
        <row r="58">
          <cell r="H58">
            <v>270</v>
          </cell>
        </row>
        <row r="67">
          <cell r="H67">
            <v>150</v>
          </cell>
        </row>
      </sheetData>
      <sheetData sheetId="4">
        <row r="14">
          <cell r="N14">
            <v>26859.340200000002</v>
          </cell>
        </row>
        <row r="29">
          <cell r="N29">
            <v>31244.5386</v>
          </cell>
        </row>
        <row r="40">
          <cell r="N40">
            <v>16773.383880000001</v>
          </cell>
        </row>
        <row r="50">
          <cell r="N50">
            <v>8853.2928000000011</v>
          </cell>
        </row>
        <row r="59">
          <cell r="N59">
            <v>9294.7140000000018</v>
          </cell>
        </row>
        <row r="69">
          <cell r="N69">
            <v>5802.72</v>
          </cell>
        </row>
        <row r="75">
          <cell r="N75">
            <v>1715.9472000000005</v>
          </cell>
        </row>
        <row r="84">
          <cell r="N84">
            <v>6521.1519999999991</v>
          </cell>
        </row>
        <row r="93">
          <cell r="N93">
            <v>14251.894800000002</v>
          </cell>
        </row>
        <row r="102">
          <cell r="N102">
            <v>3979.0080000000003</v>
          </cell>
        </row>
        <row r="111">
          <cell r="N111">
            <v>2984.2560000000003</v>
          </cell>
        </row>
        <row r="119">
          <cell r="N119">
            <v>2424.7080000000001</v>
          </cell>
        </row>
        <row r="129">
          <cell r="N129">
            <v>343.18944000000005</v>
          </cell>
        </row>
        <row r="139">
          <cell r="N139">
            <v>11948.076800000001</v>
          </cell>
        </row>
        <row r="147">
          <cell r="N147">
            <v>1094.2271999999998</v>
          </cell>
        </row>
        <row r="154">
          <cell r="N154">
            <v>1286.9604000000002</v>
          </cell>
        </row>
      </sheetData>
      <sheetData sheetId="5">
        <row r="5">
          <cell r="J5">
            <v>3453.4500000000007</v>
          </cell>
        </row>
        <row r="12">
          <cell r="J12">
            <v>6906.9000000000015</v>
          </cell>
        </row>
        <row r="17">
          <cell r="J17">
            <v>4054.05</v>
          </cell>
        </row>
        <row r="22">
          <cell r="J22">
            <v>1386.0000000000002</v>
          </cell>
        </row>
        <row r="27">
          <cell r="J27">
            <v>923.99999999999989</v>
          </cell>
        </row>
        <row r="32">
          <cell r="J32">
            <v>2279.2770000000005</v>
          </cell>
        </row>
        <row r="37">
          <cell r="J37">
            <v>693</v>
          </cell>
        </row>
        <row r="42">
          <cell r="J42">
            <v>600.6</v>
          </cell>
        </row>
        <row r="47">
          <cell r="J47">
            <v>372.48749999999995</v>
          </cell>
        </row>
        <row r="53">
          <cell r="J53">
            <v>0</v>
          </cell>
        </row>
        <row r="58">
          <cell r="J58">
            <v>2402.4</v>
          </cell>
        </row>
        <row r="63">
          <cell r="J63">
            <v>923.99999999999989</v>
          </cell>
        </row>
        <row r="68">
          <cell r="J68">
            <v>923.99999999999989</v>
          </cell>
        </row>
      </sheetData>
      <sheetData sheetId="6"/>
      <sheetData sheetId="7">
        <row r="4">
          <cell r="D4">
            <v>425</v>
          </cell>
        </row>
      </sheetData>
      <sheetData sheetId="8">
        <row r="5">
          <cell r="H5">
            <v>19999.998499999998</v>
          </cell>
        </row>
      </sheetData>
      <sheetData sheetId="9">
        <row r="9">
          <cell r="F9">
            <v>201</v>
          </cell>
        </row>
        <row r="16">
          <cell r="F16">
            <v>217.75</v>
          </cell>
        </row>
        <row r="23">
          <cell r="F23">
            <v>117.25</v>
          </cell>
        </row>
        <row r="30">
          <cell r="F30">
            <v>117.25</v>
          </cell>
        </row>
        <row r="37">
          <cell r="F37">
            <v>50.25</v>
          </cell>
        </row>
        <row r="47">
          <cell r="F47">
            <v>184.25</v>
          </cell>
        </row>
        <row r="56">
          <cell r="F56">
            <v>100.5</v>
          </cell>
        </row>
        <row r="65">
          <cell r="F65">
            <v>201</v>
          </cell>
        </row>
        <row r="72">
          <cell r="F72">
            <v>50.25</v>
          </cell>
        </row>
        <row r="81">
          <cell r="F81">
            <v>100.5</v>
          </cell>
        </row>
        <row r="88">
          <cell r="F88">
            <v>50.25</v>
          </cell>
        </row>
        <row r="95">
          <cell r="F95">
            <v>50.25</v>
          </cell>
        </row>
        <row r="104">
          <cell r="F104">
            <v>83.75</v>
          </cell>
        </row>
        <row r="113">
          <cell r="F113">
            <v>201</v>
          </cell>
        </row>
        <row r="120">
          <cell r="F120">
            <v>67</v>
          </cell>
        </row>
        <row r="127">
          <cell r="F127">
            <v>50.25</v>
          </cell>
        </row>
        <row r="134">
          <cell r="F134">
            <v>16.75</v>
          </cell>
        </row>
        <row r="144">
          <cell r="F144">
            <v>301.5</v>
          </cell>
        </row>
        <row r="153">
          <cell r="F153">
            <v>67</v>
          </cell>
        </row>
        <row r="162">
          <cell r="F162">
            <v>301.5</v>
          </cell>
        </row>
        <row r="169">
          <cell r="F169">
            <v>150.75</v>
          </cell>
        </row>
        <row r="179">
          <cell r="F179">
            <v>134</v>
          </cell>
        </row>
        <row r="186">
          <cell r="F186">
            <v>67</v>
          </cell>
        </row>
        <row r="205">
          <cell r="F205">
            <v>234.5</v>
          </cell>
        </row>
        <row r="212">
          <cell r="F212">
            <v>33.5</v>
          </cell>
        </row>
        <row r="221">
          <cell r="F221">
            <v>83.75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zoomScaleNormal="100" workbookViewId="0">
      <selection activeCell="L29" sqref="L29"/>
    </sheetView>
  </sheetViews>
  <sheetFormatPr defaultRowHeight="15" x14ac:dyDescent="0.25"/>
  <cols>
    <col min="1" max="1" width="3" bestFit="1" customWidth="1"/>
    <col min="2" max="2" width="51" customWidth="1"/>
    <col min="3" max="3" width="20.5703125" hidden="1" customWidth="1"/>
    <col min="4" max="4" width="12.28515625" hidden="1" customWidth="1"/>
    <col min="5" max="5" width="9.7109375" hidden="1" customWidth="1"/>
    <col min="6" max="6" width="14.42578125" hidden="1" customWidth="1"/>
    <col min="7" max="7" width="11.140625" hidden="1" customWidth="1"/>
    <col min="8" max="8" width="13.85546875" hidden="1" customWidth="1"/>
    <col min="9" max="9" width="15.28515625" hidden="1" customWidth="1"/>
    <col min="10" max="10" width="13.5703125" hidden="1" customWidth="1"/>
    <col min="11" max="11" width="14.85546875" hidden="1" customWidth="1"/>
    <col min="12" max="12" width="34.140625" customWidth="1"/>
    <col min="13" max="13" width="40.42578125" hidden="1" customWidth="1"/>
  </cols>
  <sheetData>
    <row r="1" spans="1:13" x14ac:dyDescent="0.25">
      <c r="A1" s="26" t="s">
        <v>0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3" ht="15.75" x14ac:dyDescent="0.25">
      <c r="A3" s="1" t="s">
        <v>1</v>
      </c>
      <c r="B3" s="2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2" t="s">
        <v>13</v>
      </c>
    </row>
    <row r="4" spans="1:13" ht="15.75" x14ac:dyDescent="0.25">
      <c r="A4" s="3">
        <v>1</v>
      </c>
      <c r="B4" s="4" t="s">
        <v>14</v>
      </c>
      <c r="C4" s="5">
        <f>'[1]ŠV O+M usmerjnih v kak'!N14</f>
        <v>26859.340200000002</v>
      </c>
      <c r="D4" s="6">
        <f>[1]Kakovostni!J5</f>
        <v>3453.4500000000007</v>
      </c>
      <c r="E4" s="7"/>
      <c r="F4" s="6">
        <f>[1]Prostočasna!H15</f>
        <v>2640</v>
      </c>
      <c r="G4" s="6">
        <f>[1]Rekreacija!H5</f>
        <v>176.4</v>
      </c>
      <c r="H4" s="7"/>
      <c r="I4" s="7"/>
      <c r="J4" s="6">
        <f>[1]Kader!F9</f>
        <v>201</v>
      </c>
      <c r="K4" s="8"/>
      <c r="L4" s="9">
        <f>SUM(C4:K4)</f>
        <v>33330.190200000005</v>
      </c>
      <c r="M4" s="10" t="s">
        <v>14</v>
      </c>
    </row>
    <row r="5" spans="1:13" ht="15.75" x14ac:dyDescent="0.25">
      <c r="A5" s="3">
        <v>2</v>
      </c>
      <c r="B5" s="11" t="s">
        <v>15</v>
      </c>
      <c r="C5" s="5">
        <f>'[1]ŠV O+M usmerjnih v kak'!N29</f>
        <v>31244.5386</v>
      </c>
      <c r="D5" s="6">
        <f>[1]Kakovostni!J12</f>
        <v>6906.9000000000015</v>
      </c>
      <c r="E5" s="7"/>
      <c r="F5" s="6">
        <f>[1]Prostočasna!H27</f>
        <v>1056</v>
      </c>
      <c r="G5" s="6"/>
      <c r="H5" s="7"/>
      <c r="I5" s="7"/>
      <c r="J5" s="6">
        <f>[1]Kader!F16</f>
        <v>217.75</v>
      </c>
      <c r="K5" s="7"/>
      <c r="L5" s="9">
        <f t="shared" ref="L5:L51" si="0">SUM(C5:K5)</f>
        <v>39425.188600000001</v>
      </c>
      <c r="M5" s="12" t="s">
        <v>15</v>
      </c>
    </row>
    <row r="6" spans="1:13" ht="15.75" x14ac:dyDescent="0.25">
      <c r="A6" s="3">
        <v>3</v>
      </c>
      <c r="B6" s="4" t="s">
        <v>16</v>
      </c>
      <c r="C6" s="6">
        <f>'[1]ŠV O+M usmerjnih v kak'!N40</f>
        <v>16773.383880000001</v>
      </c>
      <c r="D6" s="6">
        <f>[1]Kakovostni!J17</f>
        <v>4054.05</v>
      </c>
      <c r="E6" s="6">
        <f>'[1]Vrhunski šport'!D4</f>
        <v>425</v>
      </c>
      <c r="F6" s="6">
        <f>[1]Prostočasna!H37</f>
        <v>660</v>
      </c>
      <c r="G6" s="6"/>
      <c r="H6" s="7"/>
      <c r="I6" s="7"/>
      <c r="J6" s="6">
        <f>[1]Kader!F23</f>
        <v>117.25</v>
      </c>
      <c r="K6" s="7"/>
      <c r="L6" s="9">
        <f t="shared" si="0"/>
        <v>22029.68388</v>
      </c>
      <c r="M6" s="13" t="s">
        <v>16</v>
      </c>
    </row>
    <row r="7" spans="1:13" ht="15.75" x14ac:dyDescent="0.25">
      <c r="A7" s="3">
        <v>4</v>
      </c>
      <c r="B7" s="4" t="s">
        <v>17</v>
      </c>
      <c r="C7" s="6">
        <f>'[1]ŠV O+M usmerjnih v kak'!N50</f>
        <v>8853.2928000000011</v>
      </c>
      <c r="D7" s="6">
        <f>[1]Kakovostni!J22</f>
        <v>1386.0000000000002</v>
      </c>
      <c r="E7" s="7"/>
      <c r="F7" s="6">
        <f>[1]Prostočasna!H74</f>
        <v>264</v>
      </c>
      <c r="G7" s="6">
        <f>[1]Rekreacija!H24</f>
        <v>176.4</v>
      </c>
      <c r="H7" s="7"/>
      <c r="I7" s="7"/>
      <c r="J7" s="6">
        <f>[1]Kader!F56</f>
        <v>100.5</v>
      </c>
      <c r="K7" s="7"/>
      <c r="L7" s="9">
        <f t="shared" si="0"/>
        <v>10780.192800000001</v>
      </c>
      <c r="M7" s="13" t="s">
        <v>17</v>
      </c>
    </row>
    <row r="8" spans="1:13" ht="15.75" x14ac:dyDescent="0.25">
      <c r="A8" s="3">
        <v>5</v>
      </c>
      <c r="B8" s="4" t="s">
        <v>18</v>
      </c>
      <c r="C8" s="6">
        <f>'[1]ŠV O+M usmerjnih v kak'!N59</f>
        <v>9294.7140000000018</v>
      </c>
      <c r="D8" s="7"/>
      <c r="E8" s="7"/>
      <c r="F8" s="6">
        <f>[1]Prostočasna!H62</f>
        <v>924</v>
      </c>
      <c r="G8" s="6">
        <f>[1]Rekreacija!H18</f>
        <v>264.60000000000002</v>
      </c>
      <c r="H8" s="14">
        <f>[1]Starejši!H17</f>
        <v>150</v>
      </c>
      <c r="I8" s="7"/>
      <c r="J8" s="6">
        <f>[1]Kader!F47</f>
        <v>184.25</v>
      </c>
      <c r="K8" s="7"/>
      <c r="L8" s="9">
        <f t="shared" si="0"/>
        <v>10817.564000000002</v>
      </c>
      <c r="M8" s="13" t="s">
        <v>18</v>
      </c>
    </row>
    <row r="9" spans="1:13" ht="15.75" x14ac:dyDescent="0.25">
      <c r="A9" s="3">
        <v>6</v>
      </c>
      <c r="B9" s="4" t="s">
        <v>19</v>
      </c>
      <c r="C9" s="6">
        <f>'[1]ŠV O+M usmerjnih v kak'!N69</f>
        <v>5802.72</v>
      </c>
      <c r="D9" s="7"/>
      <c r="E9" s="7"/>
      <c r="F9" s="6">
        <f>[1]Prostočasna!H101</f>
        <v>2244</v>
      </c>
      <c r="G9" s="6">
        <f>[1]Rekreacija!H42</f>
        <v>970.19999999999993</v>
      </c>
      <c r="H9" s="14">
        <f>[1]Starejši!H5</f>
        <v>150</v>
      </c>
      <c r="I9" s="7"/>
      <c r="J9" s="6">
        <f>[1]Kader!F72</f>
        <v>50.25</v>
      </c>
      <c r="K9" s="7"/>
      <c r="L9" s="9">
        <f t="shared" si="0"/>
        <v>9217.17</v>
      </c>
      <c r="M9" s="13" t="s">
        <v>19</v>
      </c>
    </row>
    <row r="10" spans="1:13" ht="15.75" x14ac:dyDescent="0.25">
      <c r="A10" s="3">
        <v>7</v>
      </c>
      <c r="B10" s="4" t="s">
        <v>20</v>
      </c>
      <c r="C10" s="6">
        <f>'[1]ŠV O+M usmerjnih v kak'!N75</f>
        <v>1715.9472000000005</v>
      </c>
      <c r="D10" s="7"/>
      <c r="E10" s="7"/>
      <c r="F10" s="6">
        <f>[1]Prostočasna!H51</f>
        <v>132</v>
      </c>
      <c r="G10" s="6"/>
      <c r="H10" s="7"/>
      <c r="I10" s="7"/>
      <c r="J10" s="6">
        <f>[1]Kader!F37</f>
        <v>50.25</v>
      </c>
      <c r="K10" s="7"/>
      <c r="L10" s="9">
        <f t="shared" si="0"/>
        <v>1898.1972000000005</v>
      </c>
      <c r="M10" s="13" t="s">
        <v>20</v>
      </c>
    </row>
    <row r="11" spans="1:13" ht="15.75" x14ac:dyDescent="0.25">
      <c r="A11" s="3">
        <v>8</v>
      </c>
      <c r="B11" s="4" t="s">
        <v>21</v>
      </c>
      <c r="C11" s="6">
        <f>'[1]ŠV O+M usmerjnih v kak'!N84</f>
        <v>6521.1519999999991</v>
      </c>
      <c r="D11" s="6">
        <f>[1]Kakovostni!J27</f>
        <v>923.99999999999989</v>
      </c>
      <c r="E11" s="7"/>
      <c r="F11" s="6">
        <f>[1]Prostočasna!H68</f>
        <v>264</v>
      </c>
      <c r="G11" s="6">
        <f>[1]Rekreacija!H224</f>
        <v>176.4</v>
      </c>
      <c r="H11" s="7"/>
      <c r="I11" s="7"/>
      <c r="J11" s="6">
        <f>[1]Kader!F221</f>
        <v>83.75</v>
      </c>
      <c r="K11" s="7"/>
      <c r="L11" s="9">
        <f t="shared" si="0"/>
        <v>7969.3019999999988</v>
      </c>
      <c r="M11" s="13" t="s">
        <v>21</v>
      </c>
    </row>
    <row r="12" spans="1:13" ht="15.75" x14ac:dyDescent="0.25">
      <c r="A12" s="3">
        <v>9</v>
      </c>
      <c r="B12" s="15" t="s">
        <v>22</v>
      </c>
      <c r="C12" s="6">
        <f>'[1]ŠV O+M usmerjnih v kak'!N93</f>
        <v>14251.894800000002</v>
      </c>
      <c r="D12" s="6">
        <f>[1]Kakovostni!J32</f>
        <v>2279.2770000000005</v>
      </c>
      <c r="E12" s="7"/>
      <c r="F12" s="16">
        <f>[1]Prostočasna!H45</f>
        <v>396</v>
      </c>
      <c r="G12" s="16">
        <f>[1]Rekreacija!H11</f>
        <v>88.2</v>
      </c>
      <c r="H12" s="7"/>
      <c r="I12" s="7"/>
      <c r="J12" s="6">
        <f>[1]Kader!F30</f>
        <v>117.25</v>
      </c>
      <c r="K12" s="7"/>
      <c r="L12" s="9">
        <f t="shared" si="0"/>
        <v>17132.621800000004</v>
      </c>
      <c r="M12" s="17" t="s">
        <v>22</v>
      </c>
    </row>
    <row r="13" spans="1:13" ht="15.75" x14ac:dyDescent="0.25">
      <c r="A13" s="3">
        <v>10</v>
      </c>
      <c r="B13" s="15" t="s">
        <v>23</v>
      </c>
      <c r="C13" s="6">
        <f>'[1]ŠV O+M usmerjnih v kak'!N102</f>
        <v>3979.0080000000003</v>
      </c>
      <c r="D13" s="6">
        <f>[1]Kakovostni!J37</f>
        <v>693</v>
      </c>
      <c r="E13" s="7"/>
      <c r="F13" s="7"/>
      <c r="G13" s="6"/>
      <c r="H13" s="7"/>
      <c r="I13" s="7"/>
      <c r="J13" s="6">
        <f>[1]Kader!F95</f>
        <v>50.25</v>
      </c>
      <c r="K13" s="7"/>
      <c r="L13" s="9">
        <f t="shared" si="0"/>
        <v>4722.2579999999998</v>
      </c>
      <c r="M13" s="17" t="s">
        <v>23</v>
      </c>
    </row>
    <row r="14" spans="1:13" ht="15.75" x14ac:dyDescent="0.25">
      <c r="A14" s="3">
        <v>11</v>
      </c>
      <c r="B14" s="15" t="s">
        <v>24</v>
      </c>
      <c r="C14" s="6">
        <f>'[1]ŠV O+M usmerjnih v kak'!N111</f>
        <v>2984.2560000000003</v>
      </c>
      <c r="D14" s="7"/>
      <c r="E14" s="7"/>
      <c r="F14" s="6">
        <f>[1]Prostočasna!H119</f>
        <v>1848</v>
      </c>
      <c r="G14" s="6">
        <f>[1]Rekreacija!H49</f>
        <v>352.8</v>
      </c>
      <c r="H14" s="7"/>
      <c r="I14" s="7"/>
      <c r="J14" s="6">
        <f>[1]Kader!F81</f>
        <v>100.5</v>
      </c>
      <c r="K14" s="7"/>
      <c r="L14" s="9">
        <f t="shared" si="0"/>
        <v>5285.5560000000005</v>
      </c>
      <c r="M14" s="17" t="s">
        <v>24</v>
      </c>
    </row>
    <row r="15" spans="1:13" ht="15.75" x14ac:dyDescent="0.25">
      <c r="A15" s="3">
        <v>12</v>
      </c>
      <c r="B15" s="4" t="s">
        <v>25</v>
      </c>
      <c r="C15" s="6">
        <f>'[1]ŠV O+M usmerjnih v kak'!N119</f>
        <v>2424.7080000000001</v>
      </c>
      <c r="D15" s="7"/>
      <c r="E15" s="7"/>
      <c r="F15" s="6">
        <f>[1]Prostočasna!H125</f>
        <v>264</v>
      </c>
      <c r="G15" s="6">
        <f>[1]Rekreacija!H56</f>
        <v>352.8</v>
      </c>
      <c r="H15" s="6">
        <f>[1]Starejši!H37</f>
        <v>150</v>
      </c>
      <c r="I15" s="7"/>
      <c r="J15" s="6">
        <f>[1]Kader!F88</f>
        <v>50.25</v>
      </c>
      <c r="K15" s="7"/>
      <c r="L15" s="9">
        <f t="shared" si="0"/>
        <v>3241.7580000000003</v>
      </c>
      <c r="M15" s="13" t="s">
        <v>25</v>
      </c>
    </row>
    <row r="16" spans="1:13" ht="15.75" x14ac:dyDescent="0.25">
      <c r="A16" s="3">
        <v>13</v>
      </c>
      <c r="B16" s="4" t="s">
        <v>26</v>
      </c>
      <c r="C16" s="6">
        <f>'[1]ŠV O+M usmerjnih v kak'!N129</f>
        <v>343.18944000000005</v>
      </c>
      <c r="D16" s="6">
        <f>[1]Kakovostni!J53</f>
        <v>0</v>
      </c>
      <c r="E16" s="7"/>
      <c r="F16" s="6">
        <f>[1]Prostočasna!H140</f>
        <v>308</v>
      </c>
      <c r="G16" s="16">
        <f>[1]Rekreacija!H201</f>
        <v>88.2</v>
      </c>
      <c r="H16" s="7"/>
      <c r="I16" s="7"/>
      <c r="J16" s="6">
        <f>[1]Kader!F113</f>
        <v>201</v>
      </c>
      <c r="K16" s="7"/>
      <c r="L16" s="9">
        <f t="shared" si="0"/>
        <v>940.38944000000015</v>
      </c>
      <c r="M16" s="13" t="s">
        <v>26</v>
      </c>
    </row>
    <row r="17" spans="1:13" ht="15.75" x14ac:dyDescent="0.25">
      <c r="A17" s="3">
        <v>14</v>
      </c>
      <c r="B17" s="4" t="s">
        <v>27</v>
      </c>
      <c r="C17" s="6">
        <f>'[1]ŠV O+M usmerjnih v kak'!N139</f>
        <v>11948.076800000001</v>
      </c>
      <c r="D17" s="6">
        <f>[1]Kakovostni!J58</f>
        <v>2402.4</v>
      </c>
      <c r="E17" s="7"/>
      <c r="F17" s="6">
        <f>[1]Prostočasna!H81</f>
        <v>396</v>
      </c>
      <c r="G17" s="6">
        <f>[1]Rekreacija!H30</f>
        <v>176.4</v>
      </c>
      <c r="H17" s="7"/>
      <c r="I17" s="7"/>
      <c r="J17" s="6">
        <f>[1]Kader!F65</f>
        <v>201</v>
      </c>
      <c r="K17" s="7"/>
      <c r="L17" s="9">
        <f t="shared" si="0"/>
        <v>15123.8768</v>
      </c>
      <c r="M17" s="13" t="s">
        <v>27</v>
      </c>
    </row>
    <row r="18" spans="1:13" ht="15.75" x14ac:dyDescent="0.25">
      <c r="A18" s="3">
        <v>15</v>
      </c>
      <c r="B18" s="4" t="s">
        <v>28</v>
      </c>
      <c r="C18" s="6">
        <f>'[1]ŠV O+M usmerjnih v kak'!N147</f>
        <v>1094.2271999999998</v>
      </c>
      <c r="D18" s="7"/>
      <c r="E18" s="7"/>
      <c r="F18" s="6">
        <f>[1]Prostočasna!H146</f>
        <v>145.20000000000002</v>
      </c>
      <c r="G18" s="6">
        <f>[1]Rekreacija!H195</f>
        <v>185.22</v>
      </c>
      <c r="H18" s="7"/>
      <c r="I18" s="7"/>
      <c r="J18" s="6">
        <f>[1]Kader!F127</f>
        <v>50.25</v>
      </c>
      <c r="K18" s="7"/>
      <c r="L18" s="9">
        <f t="shared" si="0"/>
        <v>1474.8971999999999</v>
      </c>
      <c r="M18" s="13" t="s">
        <v>28</v>
      </c>
    </row>
    <row r="19" spans="1:13" ht="15.75" x14ac:dyDescent="0.25">
      <c r="A19" s="3">
        <v>16</v>
      </c>
      <c r="B19" s="4" t="s">
        <v>29</v>
      </c>
      <c r="C19" s="6">
        <f>'[1]ŠV O+M usmerjnih v kak'!N154</f>
        <v>1286.9604000000002</v>
      </c>
      <c r="D19" s="7"/>
      <c r="E19" s="7"/>
      <c r="F19" s="6">
        <f>[1]Prostočasna!H152</f>
        <v>132</v>
      </c>
      <c r="G19" s="6"/>
      <c r="H19" s="7"/>
      <c r="I19" s="7"/>
      <c r="J19" s="6">
        <f>[1]Kader!F120</f>
        <v>67</v>
      </c>
      <c r="K19" s="7"/>
      <c r="L19" s="9">
        <f t="shared" si="0"/>
        <v>1485.9604000000002</v>
      </c>
      <c r="M19" s="13" t="s">
        <v>29</v>
      </c>
    </row>
    <row r="20" spans="1:13" ht="15.75" x14ac:dyDescent="0.25">
      <c r="A20" s="3">
        <v>17</v>
      </c>
      <c r="B20" s="4" t="s">
        <v>30</v>
      </c>
      <c r="C20" s="18"/>
      <c r="D20" s="6">
        <f>[1]Kakovostni!J42</f>
        <v>600.6</v>
      </c>
      <c r="E20" s="7"/>
      <c r="F20" s="6">
        <f>[1]Prostočasna!H133</f>
        <v>528</v>
      </c>
      <c r="G20" s="6">
        <f>[1]Rekreacija!H169</f>
        <v>88.2</v>
      </c>
      <c r="H20" s="7"/>
      <c r="I20" s="7"/>
      <c r="J20" s="6">
        <f>[1]Kader!F104</f>
        <v>83.75</v>
      </c>
      <c r="K20" s="7"/>
      <c r="L20" s="9">
        <f t="shared" si="0"/>
        <v>1300.55</v>
      </c>
      <c r="M20" s="13" t="s">
        <v>30</v>
      </c>
    </row>
    <row r="21" spans="1:13" ht="15.75" x14ac:dyDescent="0.25">
      <c r="A21" s="3">
        <v>18</v>
      </c>
      <c r="B21" s="15" t="s">
        <v>31</v>
      </c>
      <c r="C21" s="18"/>
      <c r="D21" s="6">
        <f>[1]Kakovostni!J47</f>
        <v>372.48749999999995</v>
      </c>
      <c r="E21" s="7"/>
      <c r="F21" s="7"/>
      <c r="G21" s="6"/>
      <c r="H21" s="7"/>
      <c r="I21" s="7"/>
      <c r="J21" s="6"/>
      <c r="K21" s="7"/>
      <c r="L21" s="9">
        <f t="shared" si="0"/>
        <v>372.48749999999995</v>
      </c>
      <c r="M21" s="17" t="s">
        <v>31</v>
      </c>
    </row>
    <row r="22" spans="1:13" ht="15.75" x14ac:dyDescent="0.25">
      <c r="A22" s="3">
        <v>19</v>
      </c>
      <c r="B22" s="4" t="s">
        <v>32</v>
      </c>
      <c r="C22" s="18"/>
      <c r="D22" s="6">
        <f>[1]Kakovostni!J63</f>
        <v>923.99999999999989</v>
      </c>
      <c r="E22" s="7"/>
      <c r="F22" s="7"/>
      <c r="G22" s="6">
        <f>[1]Rekreacija!H62</f>
        <v>176.4</v>
      </c>
      <c r="H22" s="14">
        <f>[1]Starejši!H30</f>
        <v>150</v>
      </c>
      <c r="I22" s="7"/>
      <c r="J22" s="6">
        <f>[1]Kader!F144</f>
        <v>301.5</v>
      </c>
      <c r="K22" s="7"/>
      <c r="L22" s="9">
        <f t="shared" si="0"/>
        <v>1551.8999999999999</v>
      </c>
      <c r="M22" s="13" t="s">
        <v>32</v>
      </c>
    </row>
    <row r="23" spans="1:13" ht="15.75" x14ac:dyDescent="0.25">
      <c r="A23" s="3">
        <v>20</v>
      </c>
      <c r="B23" s="4" t="s">
        <v>33</v>
      </c>
      <c r="C23" s="18"/>
      <c r="D23" s="6">
        <f>[1]Kakovostni!J68</f>
        <v>923.99999999999989</v>
      </c>
      <c r="E23" s="7"/>
      <c r="F23" s="7"/>
      <c r="G23" s="6">
        <f>[1]Rekreacija!H68</f>
        <v>176.4</v>
      </c>
      <c r="H23" s="14">
        <f>[1]Starejši!H11</f>
        <v>150</v>
      </c>
      <c r="I23" s="6">
        <f>[1]Invalidi!H5</f>
        <v>498.00000000000006</v>
      </c>
      <c r="J23" s="6"/>
      <c r="K23" s="7"/>
      <c r="L23" s="9">
        <f t="shared" si="0"/>
        <v>1748.3999999999999</v>
      </c>
      <c r="M23" s="13" t="s">
        <v>33</v>
      </c>
    </row>
    <row r="24" spans="1:13" ht="15.75" x14ac:dyDescent="0.25">
      <c r="A24" s="3">
        <v>21</v>
      </c>
      <c r="B24" s="4" t="s">
        <v>34</v>
      </c>
      <c r="C24" s="18"/>
      <c r="D24" s="6">
        <v>997</v>
      </c>
      <c r="E24" s="7"/>
      <c r="F24" s="7"/>
      <c r="G24" s="6"/>
      <c r="H24" s="7"/>
      <c r="I24" s="7"/>
      <c r="J24" s="6"/>
      <c r="K24" s="7"/>
      <c r="L24" s="9">
        <v>997</v>
      </c>
      <c r="M24" s="13" t="s">
        <v>34</v>
      </c>
    </row>
    <row r="25" spans="1:13" ht="15.75" x14ac:dyDescent="0.25">
      <c r="A25" s="3">
        <v>22</v>
      </c>
      <c r="B25" s="4" t="s">
        <v>35</v>
      </c>
      <c r="C25" s="18"/>
      <c r="D25" s="7"/>
      <c r="E25" s="7"/>
      <c r="F25" s="6">
        <f>[1]Prostočasna!H158</f>
        <v>145.20000000000002</v>
      </c>
      <c r="G25" s="6">
        <f>[1]Rekreacija!H74</f>
        <v>97.02</v>
      </c>
      <c r="H25" s="7"/>
      <c r="I25" s="7"/>
      <c r="J25" s="6">
        <f>[1]Kader!F186</f>
        <v>67</v>
      </c>
      <c r="K25" s="7"/>
      <c r="L25" s="9">
        <f t="shared" si="0"/>
        <v>309.22000000000003</v>
      </c>
      <c r="M25" s="13" t="s">
        <v>35</v>
      </c>
    </row>
    <row r="26" spans="1:13" ht="15.75" x14ac:dyDescent="0.25">
      <c r="A26" s="3">
        <v>23</v>
      </c>
      <c r="B26" s="4" t="s">
        <v>36</v>
      </c>
      <c r="C26" s="18"/>
      <c r="D26" s="7"/>
      <c r="E26" s="7"/>
      <c r="F26" s="6">
        <f>[1]Prostočasna!H164</f>
        <v>264</v>
      </c>
      <c r="G26" s="6">
        <f>[1]Rekreacija!H80</f>
        <v>176.4</v>
      </c>
      <c r="H26" s="7"/>
      <c r="I26" s="7"/>
      <c r="J26" s="6"/>
      <c r="K26" s="7"/>
      <c r="L26" s="9">
        <f t="shared" si="0"/>
        <v>440.4</v>
      </c>
      <c r="M26" s="13" t="s">
        <v>36</v>
      </c>
    </row>
    <row r="27" spans="1:13" ht="15.75" x14ac:dyDescent="0.25">
      <c r="A27" s="3">
        <v>24</v>
      </c>
      <c r="B27" s="4" t="s">
        <v>37</v>
      </c>
      <c r="C27" s="18"/>
      <c r="D27" s="7"/>
      <c r="E27" s="7"/>
      <c r="F27" s="6">
        <f>[1]Prostočasna!H170</f>
        <v>132</v>
      </c>
      <c r="G27" s="6"/>
      <c r="H27" s="7"/>
      <c r="I27" s="7"/>
      <c r="J27" s="6"/>
      <c r="K27" s="7"/>
      <c r="L27" s="9">
        <f t="shared" si="0"/>
        <v>132</v>
      </c>
      <c r="M27" s="13" t="s">
        <v>37</v>
      </c>
    </row>
    <row r="28" spans="1:13" ht="15.75" x14ac:dyDescent="0.25">
      <c r="A28" s="3">
        <v>25</v>
      </c>
      <c r="B28" s="15" t="s">
        <v>38</v>
      </c>
      <c r="C28" s="18"/>
      <c r="D28" s="7"/>
      <c r="E28" s="7"/>
      <c r="F28" s="6">
        <f>[1]Prostočasna!H176</f>
        <v>264</v>
      </c>
      <c r="G28" s="6"/>
      <c r="H28" s="7"/>
      <c r="I28" s="7"/>
      <c r="J28" s="6"/>
      <c r="K28" s="7"/>
      <c r="L28" s="9">
        <f t="shared" si="0"/>
        <v>264</v>
      </c>
      <c r="M28" s="17" t="s">
        <v>38</v>
      </c>
    </row>
    <row r="29" spans="1:13" ht="15.75" x14ac:dyDescent="0.25">
      <c r="A29" s="3">
        <v>26</v>
      </c>
      <c r="B29" s="4" t="s">
        <v>39</v>
      </c>
      <c r="C29" s="18"/>
      <c r="D29" s="7"/>
      <c r="E29" s="7"/>
      <c r="F29" s="6">
        <f>[1]Prostočasna!H183</f>
        <v>132</v>
      </c>
      <c r="G29" s="6">
        <f>[1]Rekreacija!H92</f>
        <v>176.4</v>
      </c>
      <c r="H29" s="7"/>
      <c r="I29" s="7"/>
      <c r="J29" s="6"/>
      <c r="K29" s="7"/>
      <c r="L29" s="9">
        <f t="shared" si="0"/>
        <v>308.39999999999998</v>
      </c>
      <c r="M29" s="13" t="s">
        <v>39</v>
      </c>
    </row>
    <row r="30" spans="1:13" ht="15.75" x14ac:dyDescent="0.25">
      <c r="A30" s="3">
        <v>27</v>
      </c>
      <c r="B30" s="4" t="s">
        <v>40</v>
      </c>
      <c r="C30" s="18"/>
      <c r="D30" s="7"/>
      <c r="E30" s="7"/>
      <c r="F30" s="6">
        <f>[1]Prostočasna!H192</f>
        <v>396</v>
      </c>
      <c r="G30" s="6">
        <f>[1]Rekreacija!H124</f>
        <v>264.60000000000002</v>
      </c>
      <c r="H30" s="7"/>
      <c r="I30" s="7"/>
      <c r="J30" s="6">
        <f>[1]Kader!F205</f>
        <v>234.5</v>
      </c>
      <c r="K30" s="7"/>
      <c r="L30" s="9">
        <f t="shared" si="0"/>
        <v>895.1</v>
      </c>
      <c r="M30" s="13" t="s">
        <v>40</v>
      </c>
    </row>
    <row r="31" spans="1:13" ht="15.75" x14ac:dyDescent="0.25">
      <c r="A31" s="3">
        <v>28</v>
      </c>
      <c r="B31" s="4" t="s">
        <v>41</v>
      </c>
      <c r="C31" s="18"/>
      <c r="D31" s="7"/>
      <c r="E31" s="7"/>
      <c r="F31" s="6">
        <f>[1]Prostočasna!H205</f>
        <v>1452</v>
      </c>
      <c r="G31" s="6"/>
      <c r="H31" s="7"/>
      <c r="I31" s="7"/>
      <c r="J31" s="6">
        <f>[1]Kader!F179</f>
        <v>134</v>
      </c>
      <c r="K31" s="7"/>
      <c r="L31" s="9">
        <f t="shared" si="0"/>
        <v>1586</v>
      </c>
      <c r="M31" s="13" t="s">
        <v>41</v>
      </c>
    </row>
    <row r="32" spans="1:13" ht="15.75" x14ac:dyDescent="0.25">
      <c r="A32" s="3">
        <v>29</v>
      </c>
      <c r="B32" s="4" t="s">
        <v>42</v>
      </c>
      <c r="C32" s="18"/>
      <c r="D32" s="7"/>
      <c r="E32" s="7"/>
      <c r="F32" s="6">
        <f>[1]Prostočasna!H211</f>
        <v>264</v>
      </c>
      <c r="G32" s="6"/>
      <c r="H32" s="7"/>
      <c r="I32" s="7"/>
      <c r="J32" s="6">
        <f>[1]Kader!F153</f>
        <v>67</v>
      </c>
      <c r="K32" s="7"/>
      <c r="L32" s="9">
        <f t="shared" si="0"/>
        <v>331</v>
      </c>
      <c r="M32" s="13" t="s">
        <v>42</v>
      </c>
    </row>
    <row r="33" spans="1:13" ht="15.75" x14ac:dyDescent="0.25">
      <c r="A33" s="3">
        <v>30</v>
      </c>
      <c r="B33" s="4" t="s">
        <v>43</v>
      </c>
      <c r="C33" s="18"/>
      <c r="D33" s="7"/>
      <c r="E33" s="7"/>
      <c r="F33" s="6">
        <f>[1]Prostočasna!H245</f>
        <v>2376</v>
      </c>
      <c r="G33" s="6">
        <f>[1]Rekreacija!H163</f>
        <v>1764.0000000000005</v>
      </c>
      <c r="H33" s="6">
        <f>[1]Starejši!H46</f>
        <v>450</v>
      </c>
      <c r="I33" s="7"/>
      <c r="J33" s="6">
        <f>[1]Kader!F162</f>
        <v>301.5</v>
      </c>
      <c r="K33" s="7"/>
      <c r="L33" s="9">
        <f t="shared" si="0"/>
        <v>4891.5</v>
      </c>
      <c r="M33" s="13" t="s">
        <v>43</v>
      </c>
    </row>
    <row r="34" spans="1:13" ht="15.75" x14ac:dyDescent="0.25">
      <c r="A34" s="3">
        <v>31</v>
      </c>
      <c r="B34" s="4" t="s">
        <v>44</v>
      </c>
      <c r="C34" s="18"/>
      <c r="D34" s="7"/>
      <c r="E34" s="7"/>
      <c r="F34" s="16">
        <f>[1]Prostočasna!H251</f>
        <v>132</v>
      </c>
      <c r="G34" s="16">
        <f>[1]Rekreacija!H175</f>
        <v>88.2</v>
      </c>
      <c r="H34" s="7"/>
      <c r="I34" s="7"/>
      <c r="J34" s="6">
        <f>[1]Kader!F169</f>
        <v>150.75</v>
      </c>
      <c r="K34" s="7"/>
      <c r="L34" s="9">
        <f t="shared" si="0"/>
        <v>370.95</v>
      </c>
      <c r="M34" s="13" t="s">
        <v>44</v>
      </c>
    </row>
    <row r="35" spans="1:13" ht="15.75" x14ac:dyDescent="0.25">
      <c r="A35" s="3">
        <v>32</v>
      </c>
      <c r="B35" s="4" t="s">
        <v>45</v>
      </c>
      <c r="C35" s="18"/>
      <c r="D35" s="7"/>
      <c r="E35" s="7"/>
      <c r="F35" s="6">
        <f>[1]Prostočasna!H259</f>
        <v>198</v>
      </c>
      <c r="G35" s="6">
        <f>[1]Rekreacija!H181</f>
        <v>88.2</v>
      </c>
      <c r="H35" s="7"/>
      <c r="I35" s="7"/>
      <c r="J35" s="6">
        <f>[1]Kader!F212</f>
        <v>33.5</v>
      </c>
      <c r="K35" s="7"/>
      <c r="L35" s="9">
        <f t="shared" si="0"/>
        <v>319.7</v>
      </c>
      <c r="M35" s="13" t="s">
        <v>45</v>
      </c>
    </row>
    <row r="36" spans="1:13" ht="15.75" x14ac:dyDescent="0.25">
      <c r="A36" s="3">
        <v>33</v>
      </c>
      <c r="B36" s="4" t="s">
        <v>46</v>
      </c>
      <c r="C36" s="18"/>
      <c r="D36" s="7"/>
      <c r="E36" s="7"/>
      <c r="F36" s="6">
        <f>[1]Prostočasna!H265</f>
        <v>66</v>
      </c>
      <c r="G36" s="6"/>
      <c r="H36" s="7"/>
      <c r="I36" s="7"/>
      <c r="J36" s="6"/>
      <c r="K36" s="7"/>
      <c r="L36" s="9">
        <f t="shared" si="0"/>
        <v>66</v>
      </c>
      <c r="M36" s="13" t="s">
        <v>46</v>
      </c>
    </row>
    <row r="37" spans="1:13" ht="15.75" x14ac:dyDescent="0.25">
      <c r="A37" s="3">
        <v>34</v>
      </c>
      <c r="B37" s="15" t="s">
        <v>47</v>
      </c>
      <c r="C37" s="18"/>
      <c r="D37" s="7"/>
      <c r="E37" s="7"/>
      <c r="F37" s="6">
        <f>[1]Prostočasna!H272</f>
        <v>396</v>
      </c>
      <c r="G37" s="6"/>
      <c r="H37" s="7"/>
      <c r="I37" s="7"/>
      <c r="J37" s="6"/>
      <c r="K37" s="7"/>
      <c r="L37" s="9">
        <f t="shared" si="0"/>
        <v>396</v>
      </c>
      <c r="M37" s="17" t="s">
        <v>47</v>
      </c>
    </row>
    <row r="38" spans="1:13" ht="15.75" x14ac:dyDescent="0.25">
      <c r="A38" s="3">
        <v>35</v>
      </c>
      <c r="B38" s="15" t="s">
        <v>48</v>
      </c>
      <c r="C38" s="18"/>
      <c r="D38" s="7"/>
      <c r="E38" s="7"/>
      <c r="F38" s="6">
        <f>[1]Prostočasna!H279</f>
        <v>264</v>
      </c>
      <c r="G38" s="6"/>
      <c r="H38" s="14">
        <f>[1]Starejši!H67</f>
        <v>150</v>
      </c>
      <c r="I38" s="7"/>
      <c r="J38" s="6"/>
      <c r="K38" s="7"/>
      <c r="L38" s="9">
        <f t="shared" si="0"/>
        <v>414</v>
      </c>
      <c r="M38" s="17" t="s">
        <v>48</v>
      </c>
    </row>
    <row r="39" spans="1:13" ht="15.75" x14ac:dyDescent="0.25">
      <c r="A39" s="3">
        <v>36</v>
      </c>
      <c r="B39" s="15" t="s">
        <v>49</v>
      </c>
      <c r="C39" s="18"/>
      <c r="D39" s="7"/>
      <c r="E39" s="7"/>
      <c r="F39" s="6"/>
      <c r="G39" s="6">
        <f>[1]Rekreacija!H140</f>
        <v>264.60000000000002</v>
      </c>
      <c r="H39" s="7"/>
      <c r="I39" s="7"/>
      <c r="J39" s="6"/>
      <c r="K39" s="7"/>
      <c r="L39" s="9">
        <f t="shared" si="0"/>
        <v>264.60000000000002</v>
      </c>
      <c r="M39" s="17" t="s">
        <v>49</v>
      </c>
    </row>
    <row r="40" spans="1:13" ht="15.75" x14ac:dyDescent="0.25">
      <c r="A40" s="3">
        <v>37</v>
      </c>
      <c r="B40" s="15" t="s">
        <v>50</v>
      </c>
      <c r="C40" s="18"/>
      <c r="D40" s="7"/>
      <c r="E40" s="7"/>
      <c r="F40" s="6"/>
      <c r="G40" s="6">
        <f>[1]Rekreacija!H188</f>
        <v>117.6</v>
      </c>
      <c r="H40" s="6"/>
      <c r="I40" s="7"/>
      <c r="J40" s="6"/>
      <c r="K40" s="7"/>
      <c r="L40" s="9">
        <f t="shared" si="0"/>
        <v>117.6</v>
      </c>
      <c r="M40" s="17" t="s">
        <v>50</v>
      </c>
    </row>
    <row r="41" spans="1:13" ht="15.75" x14ac:dyDescent="0.25">
      <c r="A41" s="3">
        <v>38</v>
      </c>
      <c r="B41" s="4" t="s">
        <v>51</v>
      </c>
      <c r="C41" s="18"/>
      <c r="D41" s="7"/>
      <c r="E41" s="7"/>
      <c r="F41" s="7"/>
      <c r="G41" s="6">
        <f>[1]Rekreacija!H211</f>
        <v>264.60000000000002</v>
      </c>
      <c r="H41" s="6">
        <f>[1]Starejši!H58</f>
        <v>270</v>
      </c>
      <c r="I41" s="7"/>
      <c r="J41" s="6"/>
      <c r="K41" s="7"/>
      <c r="L41" s="9">
        <f t="shared" si="0"/>
        <v>534.6</v>
      </c>
      <c r="M41" s="13" t="s">
        <v>51</v>
      </c>
    </row>
    <row r="42" spans="1:13" ht="15.75" x14ac:dyDescent="0.25">
      <c r="A42" s="3">
        <v>39</v>
      </c>
      <c r="B42" s="15" t="s">
        <v>52</v>
      </c>
      <c r="C42" s="18"/>
      <c r="D42" s="7"/>
      <c r="E42" s="7"/>
      <c r="F42" s="7"/>
      <c r="G42" s="6">
        <f>[1]Rekreacija!H218</f>
        <v>176.4</v>
      </c>
      <c r="H42" s="7"/>
      <c r="I42" s="7"/>
      <c r="J42" s="6"/>
      <c r="K42" s="7"/>
      <c r="L42" s="9">
        <f t="shared" si="0"/>
        <v>176.4</v>
      </c>
      <c r="M42" s="17" t="s">
        <v>52</v>
      </c>
    </row>
    <row r="43" spans="1:13" ht="15.75" x14ac:dyDescent="0.25">
      <c r="A43" s="3">
        <v>40</v>
      </c>
      <c r="B43" s="4" t="s">
        <v>53</v>
      </c>
      <c r="C43" s="18"/>
      <c r="D43" s="7"/>
      <c r="E43" s="7"/>
      <c r="F43" s="7"/>
      <c r="G43" s="6"/>
      <c r="H43" s="7"/>
      <c r="I43" s="6">
        <f>[1]Invalidi!H22</f>
        <v>747.00000000000011</v>
      </c>
      <c r="J43" s="6"/>
      <c r="K43" s="7"/>
      <c r="L43" s="9">
        <f t="shared" si="0"/>
        <v>747.00000000000011</v>
      </c>
      <c r="M43" s="13" t="s">
        <v>53</v>
      </c>
    </row>
    <row r="44" spans="1:13" ht="15.75" x14ac:dyDescent="0.25">
      <c r="A44" s="3">
        <v>41</v>
      </c>
      <c r="B44" s="15" t="s">
        <v>54</v>
      </c>
      <c r="C44" s="18"/>
      <c r="D44" s="7"/>
      <c r="E44" s="7"/>
      <c r="F44" s="7"/>
      <c r="G44" s="6">
        <f>[1]Rekreacija!H116</f>
        <v>176.4</v>
      </c>
      <c r="H44" s="7"/>
      <c r="I44" s="7"/>
      <c r="J44" s="6">
        <f>[1]Kader!F134</f>
        <v>16.75</v>
      </c>
      <c r="K44" s="7"/>
      <c r="L44" s="9">
        <f t="shared" si="0"/>
        <v>193.15</v>
      </c>
      <c r="M44" s="17" t="s">
        <v>54</v>
      </c>
    </row>
    <row r="45" spans="1:13" ht="15.75" x14ac:dyDescent="0.25">
      <c r="A45" s="3">
        <v>42</v>
      </c>
      <c r="B45" s="15" t="s">
        <v>55</v>
      </c>
      <c r="C45" s="18"/>
      <c r="D45" s="7"/>
      <c r="E45" s="7"/>
      <c r="F45" s="7"/>
      <c r="G45" s="6">
        <f>[1]Rekreacija!H86</f>
        <v>88.2</v>
      </c>
      <c r="H45" s="7"/>
      <c r="I45" s="7"/>
      <c r="J45" s="6"/>
      <c r="K45" s="7"/>
      <c r="L45" s="9">
        <f t="shared" si="0"/>
        <v>88.2</v>
      </c>
      <c r="M45" s="17" t="s">
        <v>55</v>
      </c>
    </row>
    <row r="46" spans="1:13" ht="15.75" x14ac:dyDescent="0.25">
      <c r="A46" s="3">
        <v>43</v>
      </c>
      <c r="B46" s="15" t="s">
        <v>56</v>
      </c>
      <c r="C46" s="18"/>
      <c r="D46" s="7"/>
      <c r="E46" s="7"/>
      <c r="F46" s="7"/>
      <c r="G46" s="6">
        <f>[1]Rekreacija!H98</f>
        <v>88.2</v>
      </c>
      <c r="H46" s="14">
        <f>[1]Starejši!H23</f>
        <v>75</v>
      </c>
      <c r="I46" s="7"/>
      <c r="J46" s="6"/>
      <c r="K46" s="7"/>
      <c r="L46" s="9">
        <f t="shared" si="0"/>
        <v>163.19999999999999</v>
      </c>
      <c r="M46" s="17" t="s">
        <v>56</v>
      </c>
    </row>
    <row r="47" spans="1:13" ht="15.75" x14ac:dyDescent="0.25">
      <c r="A47" s="3">
        <v>44</v>
      </c>
      <c r="B47" s="15" t="s">
        <v>57</v>
      </c>
      <c r="C47" s="18"/>
      <c r="D47" s="7"/>
      <c r="E47" s="7"/>
      <c r="F47" s="7"/>
      <c r="G47" s="6">
        <f>[1]Rekreacija!H104</f>
        <v>88.2</v>
      </c>
      <c r="H47" s="7"/>
      <c r="I47" s="7"/>
      <c r="J47" s="6"/>
      <c r="K47" s="7"/>
      <c r="L47" s="9">
        <f t="shared" si="0"/>
        <v>88.2</v>
      </c>
      <c r="M47" s="17" t="s">
        <v>57</v>
      </c>
    </row>
    <row r="48" spans="1:13" ht="15.75" x14ac:dyDescent="0.25">
      <c r="A48" s="3">
        <v>45</v>
      </c>
      <c r="B48" s="15" t="s">
        <v>58</v>
      </c>
      <c r="C48" s="18"/>
      <c r="D48" s="7"/>
      <c r="E48" s="7"/>
      <c r="F48" s="7"/>
      <c r="G48" s="6">
        <f>[1]Rekreacija!H110</f>
        <v>176.4</v>
      </c>
      <c r="H48" s="7"/>
      <c r="I48" s="7"/>
      <c r="J48" s="6"/>
      <c r="K48" s="7"/>
      <c r="L48" s="9">
        <f t="shared" si="0"/>
        <v>176.4</v>
      </c>
      <c r="M48" s="17" t="s">
        <v>58</v>
      </c>
    </row>
    <row r="49" spans="1:13" ht="15.75" x14ac:dyDescent="0.25">
      <c r="A49" s="3">
        <v>46</v>
      </c>
      <c r="B49" s="15" t="s">
        <v>59</v>
      </c>
      <c r="C49" s="18"/>
      <c r="D49" s="7"/>
      <c r="E49" s="7"/>
      <c r="F49" s="7"/>
      <c r="G49" s="6">
        <f>[1]Rekreacija!H132</f>
        <v>176.4</v>
      </c>
      <c r="H49" s="7"/>
      <c r="I49" s="7"/>
      <c r="J49" s="6"/>
      <c r="K49" s="7"/>
      <c r="L49" s="9">
        <f t="shared" si="0"/>
        <v>176.4</v>
      </c>
      <c r="M49" s="17" t="s">
        <v>59</v>
      </c>
    </row>
    <row r="50" spans="1:13" ht="15.75" x14ac:dyDescent="0.25">
      <c r="A50" s="3">
        <v>47</v>
      </c>
      <c r="B50" s="15" t="s">
        <v>60</v>
      </c>
      <c r="C50" s="18"/>
      <c r="D50" s="7"/>
      <c r="E50" s="7"/>
      <c r="F50" s="7"/>
      <c r="G50" s="6">
        <f>[1]Rekreacija!H146</f>
        <v>88.2</v>
      </c>
      <c r="H50" s="7"/>
      <c r="I50" s="7"/>
      <c r="J50" s="6"/>
      <c r="K50" s="7"/>
      <c r="L50" s="9">
        <f t="shared" si="0"/>
        <v>88.2</v>
      </c>
      <c r="M50" s="17" t="s">
        <v>60</v>
      </c>
    </row>
    <row r="51" spans="1:13" ht="15.75" x14ac:dyDescent="0.25">
      <c r="A51" s="3">
        <v>48</v>
      </c>
      <c r="B51" s="4" t="s">
        <v>61</v>
      </c>
      <c r="C51" s="18"/>
      <c r="D51" s="7"/>
      <c r="E51" s="7"/>
      <c r="F51" s="7"/>
      <c r="G51" s="6"/>
      <c r="H51" s="7"/>
      <c r="I51" s="7"/>
      <c r="J51" s="6"/>
      <c r="K51" s="14">
        <f>[1]ŠZ!H5</f>
        <v>19999.998499999998</v>
      </c>
      <c r="L51" s="9">
        <f t="shared" si="0"/>
        <v>19999.998499999998</v>
      </c>
      <c r="M51" s="13" t="s">
        <v>61</v>
      </c>
    </row>
    <row r="52" spans="1:13" ht="15.75" x14ac:dyDescent="0.25">
      <c r="A52" s="19"/>
      <c r="B52" s="20" t="s">
        <v>62</v>
      </c>
      <c r="C52" s="19"/>
      <c r="D52" s="19"/>
      <c r="E52" s="19"/>
      <c r="F52" s="19"/>
      <c r="G52" s="19"/>
      <c r="H52" s="19"/>
      <c r="I52" s="19"/>
      <c r="J52" s="19"/>
      <c r="K52" s="19"/>
      <c r="L52" s="21">
        <f>SUM(L4:L51)</f>
        <v>224383.36232000004</v>
      </c>
    </row>
    <row r="53" spans="1:13" x14ac:dyDescent="0.25">
      <c r="C53" s="22">
        <f>SUM(C4:C51)</f>
        <v>145377.40932000004</v>
      </c>
      <c r="D53" s="22">
        <f>SUM(D4:D26)</f>
        <v>25917.164500000003</v>
      </c>
      <c r="E53" s="23">
        <f t="shared" ref="E53:K53" si="1">SUM(E4:E51)</f>
        <v>425</v>
      </c>
      <c r="F53" s="24">
        <f t="shared" si="1"/>
        <v>18682.400000000001</v>
      </c>
      <c r="G53" s="22">
        <f t="shared" si="1"/>
        <v>7808.6399999999994</v>
      </c>
      <c r="H53" s="23">
        <f t="shared" si="1"/>
        <v>1695</v>
      </c>
      <c r="I53" s="23">
        <f t="shared" si="1"/>
        <v>1245.0000000000002</v>
      </c>
      <c r="J53" s="22">
        <f t="shared" si="1"/>
        <v>3232.75</v>
      </c>
      <c r="K53" s="25">
        <f t="shared" si="1"/>
        <v>19999.998499999998</v>
      </c>
      <c r="L53" s="25"/>
    </row>
  </sheetData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Zavnik</dc:creator>
  <cp:lastModifiedBy>Sanda Hain</cp:lastModifiedBy>
  <cp:lastPrinted>2020-09-23T07:36:04Z</cp:lastPrinted>
  <dcterms:created xsi:type="dcterms:W3CDTF">2020-09-23T07:34:52Z</dcterms:created>
  <dcterms:modified xsi:type="dcterms:W3CDTF">2020-09-23T08:34:45Z</dcterms:modified>
</cp:coreProperties>
</file>