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JAVNA NAROČILA\NAROČANJE, NAROČILA\VELIKA NAROČILA 4301\2019\4301-12-2019 Natečaj za Vrtec v Ajdovščini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55" i="1" l="1"/>
  <c r="D125" i="1"/>
  <c r="D117" i="1"/>
  <c r="D105" i="1"/>
  <c r="D111" i="1"/>
  <c r="G77" i="1"/>
  <c r="F77" i="1"/>
  <c r="F80" i="1"/>
  <c r="H80" i="1"/>
  <c r="H55" i="1"/>
  <c r="G60" i="1"/>
  <c r="F57" i="1"/>
  <c r="H57" i="1"/>
  <c r="G55" i="1"/>
  <c r="G41" i="1"/>
  <c r="G34" i="1"/>
  <c r="F31" i="1"/>
  <c r="H31" i="1"/>
  <c r="F10" i="1"/>
  <c r="H10" i="1"/>
  <c r="F86" i="1"/>
  <c r="F85" i="1"/>
  <c r="F87" i="1"/>
  <c r="D87" i="1"/>
  <c r="F76" i="1"/>
  <c r="H76" i="1"/>
  <c r="F73" i="1"/>
  <c r="H73" i="1"/>
  <c r="F12" i="1"/>
  <c r="H12" i="1"/>
  <c r="F11" i="1"/>
  <c r="H11" i="1"/>
  <c r="F52" i="1"/>
  <c r="H52" i="1"/>
  <c r="F49" i="1"/>
  <c r="F48" i="1"/>
  <c r="H48" i="1"/>
  <c r="F26" i="1"/>
  <c r="H26" i="1"/>
  <c r="F38" i="1"/>
  <c r="H38" i="1"/>
  <c r="F39" i="1"/>
  <c r="H39" i="1"/>
  <c r="F36" i="1"/>
  <c r="F37" i="1"/>
  <c r="H37" i="1"/>
  <c r="F35" i="1"/>
  <c r="F44" i="1"/>
  <c r="H44" i="1"/>
  <c r="F43" i="1"/>
  <c r="H43" i="1"/>
  <c r="F42" i="1"/>
  <c r="F28" i="1"/>
  <c r="H28" i="1"/>
  <c r="F9" i="1"/>
  <c r="H9" i="1"/>
  <c r="H72" i="1"/>
  <c r="G6" i="1"/>
  <c r="F7" i="1"/>
  <c r="H7" i="1"/>
  <c r="H6" i="1"/>
  <c r="H13" i="1"/>
  <c r="F8" i="1"/>
  <c r="H8" i="1"/>
  <c r="G14" i="1"/>
  <c r="F15" i="1"/>
  <c r="F14" i="1"/>
  <c r="H15" i="1"/>
  <c r="F16" i="1"/>
  <c r="H16" i="1"/>
  <c r="H14" i="1"/>
  <c r="F17" i="1"/>
  <c r="H17" i="1"/>
  <c r="F18" i="1"/>
  <c r="H18" i="1"/>
  <c r="G20" i="1"/>
  <c r="F21" i="1"/>
  <c r="F20" i="1"/>
  <c r="H21" i="1"/>
  <c r="H20" i="1"/>
  <c r="F22" i="1"/>
  <c r="H22" i="1"/>
  <c r="F23" i="1"/>
  <c r="H23" i="1"/>
  <c r="G25" i="1"/>
  <c r="F27" i="1"/>
  <c r="H27" i="1"/>
  <c r="F29" i="1"/>
  <c r="H29" i="1"/>
  <c r="F30" i="1"/>
  <c r="H30" i="1"/>
  <c r="F32" i="1"/>
  <c r="H32" i="1"/>
  <c r="G46" i="1"/>
  <c r="F47" i="1"/>
  <c r="H47" i="1"/>
  <c r="H46" i="1"/>
  <c r="F50" i="1"/>
  <c r="H50" i="1"/>
  <c r="F51" i="1"/>
  <c r="H51" i="1"/>
  <c r="F53" i="1"/>
  <c r="H53" i="1"/>
  <c r="H70" i="1"/>
  <c r="H71" i="1"/>
  <c r="F74" i="1"/>
  <c r="H74" i="1"/>
  <c r="F75" i="1"/>
  <c r="H75" i="1"/>
  <c r="H77" i="1"/>
  <c r="H36" i="1"/>
  <c r="H35" i="1"/>
  <c r="H49" i="1"/>
  <c r="F34" i="1"/>
  <c r="F46" i="1"/>
  <c r="H42" i="1"/>
  <c r="F6" i="1"/>
  <c r="F13" i="1"/>
  <c r="H41" i="1"/>
  <c r="H34" i="1"/>
  <c r="H25" i="1"/>
  <c r="F41" i="1"/>
  <c r="F25" i="1"/>
  <c r="F60" i="1"/>
  <c r="G80" i="1"/>
  <c r="H60" i="1"/>
</calcChain>
</file>

<file path=xl/sharedStrings.xml><?xml version="1.0" encoding="utf-8"?>
<sst xmlns="http://schemas.openxmlformats.org/spreadsheetml/2006/main" count="210" uniqueCount="173">
  <si>
    <t>Namembnost prostorov</t>
  </si>
  <si>
    <t>Število</t>
  </si>
  <si>
    <t xml:space="preserve">Površina </t>
  </si>
  <si>
    <t xml:space="preserve">Pov. skupaj </t>
  </si>
  <si>
    <r>
      <t>v m</t>
    </r>
    <r>
      <rPr>
        <b/>
        <vertAlign val="superscript"/>
        <sz val="9"/>
        <rFont val="Eurostar"/>
      </rPr>
      <t>2</t>
    </r>
  </si>
  <si>
    <t>Terasa (23. čl.)  - zunanja površina, se ne všteva v seštevek notranjih površin</t>
  </si>
  <si>
    <t xml:space="preserve">Sanitarije za otroke na igrišču (27. čl.) </t>
  </si>
  <si>
    <t xml:space="preserve">SKUPAJ PROSTORI ZA VRTEC </t>
  </si>
  <si>
    <t>projekt</t>
  </si>
  <si>
    <t xml:space="preserve">Razlika </t>
  </si>
  <si>
    <t>VRTEC</t>
  </si>
  <si>
    <t>Garderobe za otroke 2.starostno obdobje (20 čl.)</t>
  </si>
  <si>
    <t>Garderobe za otroke 1.starostno obdobje (20 čl.)</t>
  </si>
  <si>
    <t>Prostor za čistilke, čistila in vozičke</t>
  </si>
  <si>
    <t>Oznaka</t>
  </si>
  <si>
    <t>A.1.</t>
  </si>
  <si>
    <t>Prostor za individualno delo z otroki  (26. čl.)</t>
  </si>
  <si>
    <t xml:space="preserve">Sanitarije za otroke 1. starostno obdobje (22. čl. ) </t>
  </si>
  <si>
    <t xml:space="preserve">Sanitarije za otroke 2. starostno obdobje (22. čl. ) </t>
  </si>
  <si>
    <t>1</t>
  </si>
  <si>
    <t xml:space="preserve">Shramba za vrtna igrala </t>
  </si>
  <si>
    <t>Zunanje terase ob igralnicah vrtec</t>
  </si>
  <si>
    <t>Sanitarije</t>
  </si>
  <si>
    <t>GOSPODARSKI PROSTORI</t>
  </si>
  <si>
    <t>IGRALNI PROSTORI</t>
  </si>
  <si>
    <t>ZEMLJIŠČE</t>
  </si>
  <si>
    <t>B.1.1.</t>
  </si>
  <si>
    <t>B.2.1.</t>
  </si>
  <si>
    <t>B.2.2.</t>
  </si>
  <si>
    <t>B.3.1.</t>
  </si>
  <si>
    <t>B.3.2.</t>
  </si>
  <si>
    <t>B.3.3.</t>
  </si>
  <si>
    <t>Kabinet za vzgojna sredstva in pripomočke</t>
  </si>
  <si>
    <t>Pralnica</t>
  </si>
  <si>
    <t>a</t>
  </si>
  <si>
    <t>b</t>
  </si>
  <si>
    <t>D</t>
  </si>
  <si>
    <t>Vrsta gradnje</t>
  </si>
  <si>
    <t>Strošek</t>
  </si>
  <si>
    <t>Vrednost</t>
  </si>
  <si>
    <r>
      <t>bruto m</t>
    </r>
    <r>
      <rPr>
        <b/>
        <vertAlign val="superscript"/>
        <sz val="9"/>
        <rFont val="Eurostar"/>
      </rPr>
      <t xml:space="preserve">2 </t>
    </r>
  </si>
  <si>
    <r>
      <t>EUR/ m</t>
    </r>
    <r>
      <rPr>
        <b/>
        <vertAlign val="superscript"/>
        <sz val="9"/>
        <rFont val="Eurostar"/>
      </rPr>
      <t>2</t>
    </r>
  </si>
  <si>
    <t>EUR</t>
  </si>
  <si>
    <t>PODATKI O VRSTI GRADNJE IN VREDNOSTI INVESTICIJE</t>
  </si>
  <si>
    <t>Površina stavbnega ovoja</t>
  </si>
  <si>
    <t>A.</t>
  </si>
  <si>
    <t>A.2</t>
  </si>
  <si>
    <t>B.1</t>
  </si>
  <si>
    <t>OSTALI PROSTORI - PROSTORI ZA OTROKE</t>
  </si>
  <si>
    <t>B.1.2</t>
  </si>
  <si>
    <t>B.2</t>
  </si>
  <si>
    <t>Shramba za rekvizite</t>
  </si>
  <si>
    <t>Prostor za vodjo enote</t>
  </si>
  <si>
    <t>SKUPNI PROSTORI ZA OTROKE</t>
  </si>
  <si>
    <t>PROSTORI ZA STROKOVNE DELAVCE</t>
  </si>
  <si>
    <t>B.</t>
  </si>
  <si>
    <t>C.</t>
  </si>
  <si>
    <t>B.3</t>
  </si>
  <si>
    <t>D.1.1.</t>
  </si>
  <si>
    <t>D.1.2.</t>
  </si>
  <si>
    <t>D.1.4.</t>
  </si>
  <si>
    <t>D.1.5</t>
  </si>
  <si>
    <t xml:space="preserve">OPOMBA: </t>
  </si>
  <si>
    <t>Igralnice 1.starostno obdobje (min.)</t>
  </si>
  <si>
    <t>Igralnice 2.starostno obdobje (min.)</t>
  </si>
  <si>
    <t>Zbirno mesto (eko otok)</t>
  </si>
  <si>
    <t>D.1.3.</t>
  </si>
  <si>
    <t xml:space="preserve">Gospodarsko dvorišče </t>
  </si>
  <si>
    <t>80</t>
  </si>
  <si>
    <t>D.1.6</t>
  </si>
  <si>
    <t>Parkirišča za starše (2PM/oddelek)</t>
  </si>
  <si>
    <t>D.1.7</t>
  </si>
  <si>
    <t>m2/otroka</t>
  </si>
  <si>
    <t>4</t>
  </si>
  <si>
    <t>B.3.4.</t>
  </si>
  <si>
    <t>Prostor za svetovalnega delavca</t>
  </si>
  <si>
    <t>B.2.4</t>
  </si>
  <si>
    <t>Kotiček za starše</t>
  </si>
  <si>
    <t>Sanitarije za zaposlene</t>
  </si>
  <si>
    <t>B.4</t>
  </si>
  <si>
    <t>UPRAVNI PROSTORI</t>
  </si>
  <si>
    <t>B.4.1.</t>
  </si>
  <si>
    <t>Ravnatelj</t>
  </si>
  <si>
    <t>B.4.2.</t>
  </si>
  <si>
    <t>B.4.3.</t>
  </si>
  <si>
    <t>Administracija</t>
  </si>
  <si>
    <t>Računovodstvo</t>
  </si>
  <si>
    <t>B.4.4.</t>
  </si>
  <si>
    <t>B.4.5.</t>
  </si>
  <si>
    <t>B.5.</t>
  </si>
  <si>
    <t>B.5.1.</t>
  </si>
  <si>
    <t>B.5.2.</t>
  </si>
  <si>
    <t>B.5.3.</t>
  </si>
  <si>
    <t>Prostor za otroške vozičke ob vhodu</t>
  </si>
  <si>
    <t>Sanitarije za obiskovalce ob vhodu</t>
  </si>
  <si>
    <t>B.3.5.</t>
  </si>
  <si>
    <t>B.3.6.</t>
  </si>
  <si>
    <t>B.6.</t>
  </si>
  <si>
    <t>Garderoba, sanitarije in tuš kabina za zaposlene v kuhinji</t>
  </si>
  <si>
    <t>Pisarna organizatorja prehrane in ZHR</t>
  </si>
  <si>
    <t>Prostor za hišnika (delavnica)</t>
  </si>
  <si>
    <t>Ostalo (npr. kotovnica, strojnica, garaža)</t>
  </si>
  <si>
    <t>A+B+C (brez površin za terase)</t>
  </si>
  <si>
    <t>SKUPAJ (B1 + B2 + B3 +B4 + B5 + B6)</t>
  </si>
  <si>
    <t>B.6.1.</t>
  </si>
  <si>
    <t>B.6.2.</t>
  </si>
  <si>
    <t>B.6.3.</t>
  </si>
  <si>
    <t>B.6.4.</t>
  </si>
  <si>
    <t>B.6.5.</t>
  </si>
  <si>
    <t>B.6.6.</t>
  </si>
  <si>
    <t>B.6.7.</t>
  </si>
  <si>
    <t>OSTALI PROSTORI - PROSTORI ZA STARŠE IN OBISKOVALCE</t>
  </si>
  <si>
    <r>
      <t xml:space="preserve">V tabeli so navedene okvirne površine posameznih prostorov, možna so odstopanja +/- od usmeritev v tabeli, vendar le na način da to prispeva k dobremu izkoristku prostorov. </t>
    </r>
    <r>
      <rPr>
        <b/>
        <sz val="10.5"/>
        <rFont val="CorporateSTEE"/>
        <charset val="238"/>
      </rPr>
      <t>Odstopnje v minus</t>
    </r>
    <r>
      <rPr>
        <sz val="10.5"/>
        <rFont val="CorporateSTEE"/>
        <charset val="238"/>
      </rPr>
      <t xml:space="preserve"> niso možna pri elementu A.</t>
    </r>
  </si>
  <si>
    <t>Manipulativne površine (obračališče, dostop do gosp.)</t>
  </si>
  <si>
    <t>novogradnja objekta</t>
  </si>
  <si>
    <t>zunanja ureditev</t>
  </si>
  <si>
    <t>E</t>
  </si>
  <si>
    <t>Centralna kuhinja</t>
  </si>
  <si>
    <t>SKUPAJ ZEMLJIŠČE (površina zunanjih teras je všteta v vsoto zemljišča)</t>
  </si>
  <si>
    <t>29</t>
  </si>
  <si>
    <t>Parkirišča za zaposlene (1PM/5zaposlenih)</t>
  </si>
  <si>
    <t>5</t>
  </si>
  <si>
    <t>SKUPAJ a+b</t>
  </si>
  <si>
    <t>A.3.</t>
  </si>
  <si>
    <t>A.4.</t>
  </si>
  <si>
    <t xml:space="preserve">Dodatni prostor za dejavnost otrok </t>
  </si>
  <si>
    <t>Osrednji prostor / športna igralnica za otroke 2. starostnega obdobja</t>
  </si>
  <si>
    <t>Športna igralnica za otroke 1. starostnega obdobja</t>
  </si>
  <si>
    <t>KOMUNIKACIJE - 20% od A+B</t>
  </si>
  <si>
    <t xml:space="preserve">Skupni prostori za strokovne delavce z vključenimi garderobami </t>
  </si>
  <si>
    <t>Zbornica s čajno kuhinjo</t>
  </si>
  <si>
    <t>60</t>
  </si>
  <si>
    <t>B.3.7.</t>
  </si>
  <si>
    <t>Arhiv in kabinet (za sredstva in pripomočke)</t>
  </si>
  <si>
    <t>Zunanje igrišče vrtec (min.15m2/otroka)</t>
  </si>
  <si>
    <t>44</t>
  </si>
  <si>
    <t>20 oddelkov, 440 otrok (22 otrok/oddelek)</t>
  </si>
  <si>
    <t>160</t>
  </si>
  <si>
    <t>40</t>
  </si>
  <si>
    <t>440</t>
  </si>
  <si>
    <r>
      <t>neto v m</t>
    </r>
    <r>
      <rPr>
        <b/>
        <vertAlign val="superscript"/>
        <sz val="9"/>
        <rFont val="Eurostar"/>
      </rPr>
      <t>2</t>
    </r>
  </si>
  <si>
    <t xml:space="preserve">Pov. neto skupaj </t>
  </si>
  <si>
    <t>Pov. neto</t>
  </si>
  <si>
    <t>TABELA POVRŠIN IN PROSTOROV</t>
  </si>
  <si>
    <t>I.</t>
  </si>
  <si>
    <t>ZAZIDALNA POVRŠINA</t>
  </si>
  <si>
    <t>BRUTO TLORISNA POVRŠINA</t>
  </si>
  <si>
    <t>II.</t>
  </si>
  <si>
    <t>BRUTO TLORISNA POVRŠINE (v celoti zaprte do polne višine)</t>
  </si>
  <si>
    <t>KLET</t>
  </si>
  <si>
    <t>PRITLIČJE</t>
  </si>
  <si>
    <t>NADSTROPJE</t>
  </si>
  <si>
    <t>BRUTO TLORISNA POVRŠINE (zaprte in nepokrite)</t>
  </si>
  <si>
    <t>III.</t>
  </si>
  <si>
    <t>NETO TLORISNA POVRŠINA</t>
  </si>
  <si>
    <t>UPORABNA POVRŠINA</t>
  </si>
  <si>
    <t>IV.</t>
  </si>
  <si>
    <t>POVRŠINA KONSTR. ELEMENTOV</t>
  </si>
  <si>
    <t>V.</t>
  </si>
  <si>
    <t>VI.</t>
  </si>
  <si>
    <t>KOMUNIKACIJSKA POVRŠINA</t>
  </si>
  <si>
    <t>VII.</t>
  </si>
  <si>
    <t>BRUTO PROSTORNINA</t>
  </si>
  <si>
    <t>VIII.</t>
  </si>
  <si>
    <t>IX.</t>
  </si>
  <si>
    <t>XI.</t>
  </si>
  <si>
    <t>SKUPAJ</t>
  </si>
  <si>
    <t>m2</t>
  </si>
  <si>
    <t>TABELE POVRŠIN IN PROSTORNIN OBJEKTOV (PO SIST ISO 9836)</t>
  </si>
  <si>
    <t>NETO PROSTORNINA</t>
  </si>
  <si>
    <t>NETO PROSTORNINA - NAD UPORABNO POVRŠINO</t>
  </si>
  <si>
    <t>NETO PROSTORNINA - NAD KOMUNIKACIJSKO POVRŠINO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</si>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</sst>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9">
    <font>
      <sz val="10"/>
      <name val="Arial"/>
      <charset val="238"/>
    </font>
    <font>
      <b/>
      <sz val="9"/>
      <name val="Eurostar"/>
    </font>
    <font>
      <sz val="9"/>
      <name val="Eurostar"/>
    </font>
    <font>
      <b/>
      <vertAlign val="superscript"/>
      <sz val="9"/>
      <name val="Eurostar"/>
    </font>
    <font>
      <b/>
      <sz val="10"/>
      <name val="Arial"/>
      <family val="2"/>
    </font>
    <font>
      <b/>
      <sz val="9"/>
      <name val="Eurostar"/>
      <charset val="238"/>
    </font>
    <font>
      <sz val="10"/>
      <name val="Arial"/>
      <family val="2"/>
      <charset val="238"/>
    </font>
    <font>
      <sz val="9"/>
      <color indexed="8"/>
      <name val="Eurostar"/>
    </font>
    <font>
      <sz val="9"/>
      <name val="Eurostar"/>
      <charset val="238"/>
    </font>
    <font>
      <sz val="9"/>
      <color indexed="10"/>
      <name val="Eurostar"/>
    </font>
    <font>
      <sz val="9"/>
      <color indexed="10"/>
      <name val="Eurostar"/>
      <charset val="238"/>
    </font>
    <font>
      <b/>
      <sz val="9"/>
      <color indexed="10"/>
      <name val="Eurostar"/>
    </font>
    <font>
      <b/>
      <sz val="10"/>
      <name val="Arial"/>
      <family val="2"/>
      <charset val="238"/>
    </font>
    <font>
      <sz val="10"/>
      <name val="Arial"/>
      <family val="2"/>
    </font>
    <font>
      <b/>
      <sz val="9"/>
      <color indexed="10"/>
      <name val="Eurostar"/>
      <charset val="238"/>
    </font>
    <font>
      <sz val="9"/>
      <color indexed="10"/>
      <name val="Eurostar"/>
    </font>
    <font>
      <b/>
      <sz val="9"/>
      <color indexed="10"/>
      <name val="Eurostar"/>
    </font>
    <font>
      <sz val="9"/>
      <name val="Arial"/>
      <family val="2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sz val="10.5"/>
      <name val="CorporateSTEE"/>
      <charset val="238"/>
    </font>
    <font>
      <b/>
      <sz val="10.5"/>
      <name val="CorporateSTEE"/>
      <charset val="238"/>
    </font>
    <font>
      <sz val="11"/>
      <color theme="1"/>
      <name val="Calibri"/>
      <family val="2"/>
      <charset val="238"/>
      <scheme val="minor"/>
    </font>
    <font>
      <sz val="9"/>
      <color theme="4" tint="-0.249977111117893"/>
      <name val="Eurostar"/>
    </font>
    <font>
      <i/>
      <sz val="9"/>
      <color theme="4" tint="-0.249977111117893"/>
      <name val="Eurostar"/>
    </font>
    <font>
      <sz val="9"/>
      <color rgb="FFFF0000"/>
      <name val="Eurostar"/>
    </font>
    <font>
      <sz val="9"/>
      <color theme="4" tint="-0.249977111117893"/>
      <name val="Eurostar"/>
      <charset val="238"/>
    </font>
    <font>
      <b/>
      <sz val="9"/>
      <color theme="4" tint="-0.249977111117893"/>
      <name val="Eurostar"/>
      <charset val="238"/>
    </font>
    <font>
      <b/>
      <sz val="9"/>
      <color rgb="FFFF0000"/>
      <name val="Eurostar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</borders>
  <cellStyleXfs count="2">
    <xf numFmtId="0" fontId="0" fillId="0" borderId="0"/>
    <xf numFmtId="0" fontId="22" fillId="0" borderId="0"/>
  </cellStyleXfs>
  <cellXfs count="394">
    <xf numFmtId="0" fontId="0" fillId="0" borderId="0" xfId="0"/>
    <xf numFmtId="0" fontId="2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0" fillId="0" borderId="4" xfId="0" applyBorder="1" applyAlignment="1">
      <alignment vertical="top"/>
    </xf>
    <xf numFmtId="0" fontId="13" fillId="0" borderId="4" xfId="0" applyFont="1" applyBorder="1" applyAlignment="1">
      <alignment vertical="top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0" fillId="3" borderId="11" xfId="0" applyFill="1" applyBorder="1"/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vertical="top" wrapText="1"/>
    </xf>
    <xf numFmtId="0" fontId="1" fillId="3" borderId="18" xfId="0" applyFont="1" applyFill="1" applyBorder="1" applyAlignment="1">
      <alignment vertical="top" wrapText="1"/>
    </xf>
    <xf numFmtId="0" fontId="0" fillId="0" borderId="0" xfId="0" applyFill="1" applyBorder="1"/>
    <xf numFmtId="0" fontId="0" fillId="0" borderId="0" xfId="0" applyFill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vertical="top" wrapText="1"/>
    </xf>
    <xf numFmtId="164" fontId="16" fillId="0" borderId="0" xfId="0" applyNumberFormat="1" applyFont="1" applyFill="1" applyBorder="1" applyAlignment="1">
      <alignment vertical="top" wrapText="1"/>
    </xf>
    <xf numFmtId="0" fontId="12" fillId="3" borderId="19" xfId="0" applyFont="1" applyFill="1" applyBorder="1"/>
    <xf numFmtId="0" fontId="0" fillId="3" borderId="8" xfId="0" applyFill="1" applyBorder="1" applyAlignment="1">
      <alignment vertical="top"/>
    </xf>
    <xf numFmtId="0" fontId="0" fillId="3" borderId="22" xfId="0" applyFill="1" applyBorder="1" applyAlignment="1">
      <alignment vertical="top"/>
    </xf>
    <xf numFmtId="0" fontId="1" fillId="4" borderId="23" xfId="0" applyFont="1" applyFill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2" fillId="5" borderId="25" xfId="0" applyFont="1" applyFill="1" applyBorder="1" applyAlignment="1"/>
    <xf numFmtId="0" fontId="12" fillId="5" borderId="26" xfId="0" applyFont="1" applyFill="1" applyBorder="1" applyAlignment="1"/>
    <xf numFmtId="0" fontId="12" fillId="5" borderId="27" xfId="0" applyFont="1" applyFill="1" applyBorder="1" applyAlignment="1"/>
    <xf numFmtId="49" fontId="12" fillId="5" borderId="27" xfId="0" applyNumberFormat="1" applyFont="1" applyFill="1" applyBorder="1" applyAlignment="1">
      <alignment horizontal="right"/>
    </xf>
    <xf numFmtId="49" fontId="12" fillId="5" borderId="28" xfId="0" applyNumberFormat="1" applyFont="1" applyFill="1" applyBorder="1" applyAlignment="1">
      <alignment horizontal="right"/>
    </xf>
    <xf numFmtId="0" fontId="0" fillId="5" borderId="8" xfId="0" applyFill="1" applyBorder="1" applyAlignment="1">
      <alignment vertical="top"/>
    </xf>
    <xf numFmtId="0" fontId="1" fillId="5" borderId="9" xfId="0" applyFont="1" applyFill="1" applyBorder="1" applyAlignment="1">
      <alignment vertical="top" wrapText="1"/>
    </xf>
    <xf numFmtId="0" fontId="1" fillId="5" borderId="20" xfId="0" applyFont="1" applyFill="1" applyBorder="1" applyAlignment="1">
      <alignment vertical="top" wrapText="1"/>
    </xf>
    <xf numFmtId="0" fontId="0" fillId="5" borderId="22" xfId="0" applyFill="1" applyBorder="1" applyAlignment="1">
      <alignment vertical="top"/>
    </xf>
    <xf numFmtId="0" fontId="1" fillId="5" borderId="18" xfId="0" applyFont="1" applyFill="1" applyBorder="1" applyAlignment="1">
      <alignment vertical="top" wrapText="1"/>
    </xf>
    <xf numFmtId="0" fontId="1" fillId="5" borderId="21" xfId="0" applyFont="1" applyFill="1" applyBorder="1" applyAlignment="1">
      <alignment vertical="top" wrapText="1"/>
    </xf>
    <xf numFmtId="0" fontId="17" fillId="4" borderId="1" xfId="0" applyNumberFormat="1" applyFont="1" applyFill="1" applyBorder="1" applyAlignment="1">
      <alignment horizontal="right"/>
    </xf>
    <xf numFmtId="0" fontId="17" fillId="0" borderId="1" xfId="0" applyFont="1" applyBorder="1" applyAlignment="1">
      <alignment vertical="top"/>
    </xf>
    <xf numFmtId="49" fontId="18" fillId="4" borderId="1" xfId="0" applyNumberFormat="1" applyFont="1" applyFill="1" applyBorder="1" applyAlignment="1">
      <alignment horizontal="right"/>
    </xf>
    <xf numFmtId="49" fontId="17" fillId="4" borderId="1" xfId="0" applyNumberFormat="1" applyFont="1" applyFill="1" applyBorder="1" applyAlignment="1">
      <alignment horizontal="right"/>
    </xf>
    <xf numFmtId="49" fontId="17" fillId="0" borderId="30" xfId="0" applyNumberFormat="1" applyFont="1" applyFill="1" applyBorder="1" applyAlignment="1">
      <alignment horizontal="right"/>
    </xf>
    <xf numFmtId="0" fontId="18" fillId="0" borderId="1" xfId="0" applyFont="1" applyBorder="1" applyAlignment="1">
      <alignment vertical="top"/>
    </xf>
    <xf numFmtId="0" fontId="18" fillId="4" borderId="1" xfId="0" applyNumberFormat="1" applyFont="1" applyFill="1" applyBorder="1" applyAlignment="1">
      <alignment horizontal="right"/>
    </xf>
    <xf numFmtId="1" fontId="17" fillId="0" borderId="30" xfId="0" applyNumberFormat="1" applyFont="1" applyFill="1" applyBorder="1" applyAlignment="1">
      <alignment horizontal="right"/>
    </xf>
    <xf numFmtId="0" fontId="8" fillId="0" borderId="31" xfId="0" applyFont="1" applyBorder="1" applyAlignment="1">
      <alignment vertical="top" wrapText="1"/>
    </xf>
    <xf numFmtId="0" fontId="22" fillId="0" borderId="0" xfId="1"/>
    <xf numFmtId="3" fontId="22" fillId="0" borderId="0" xfId="1" applyNumberFormat="1"/>
    <xf numFmtId="0" fontId="8" fillId="0" borderId="32" xfId="0" applyFont="1" applyBorder="1" applyAlignment="1">
      <alignment vertical="top" wrapText="1"/>
    </xf>
    <xf numFmtId="0" fontId="8" fillId="0" borderId="33" xfId="0" applyFont="1" applyBorder="1" applyAlignment="1">
      <alignment vertical="top" wrapText="1"/>
    </xf>
    <xf numFmtId="0" fontId="12" fillId="6" borderId="11" xfId="0" applyFont="1" applyFill="1" applyBorder="1" applyAlignment="1"/>
    <xf numFmtId="49" fontId="12" fillId="6" borderId="11" xfId="0" applyNumberFormat="1" applyFont="1" applyFill="1" applyBorder="1" applyAlignment="1">
      <alignment horizontal="right"/>
    </xf>
    <xf numFmtId="0" fontId="8" fillId="6" borderId="8" xfId="0" applyFont="1" applyFill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0" fontId="4" fillId="3" borderId="11" xfId="0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12" fillId="0" borderId="0" xfId="0" applyFont="1" applyFill="1" applyBorder="1" applyAlignment="1"/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/>
    </xf>
    <xf numFmtId="0" fontId="18" fillId="4" borderId="35" xfId="0" applyNumberFormat="1" applyFont="1" applyFill="1" applyBorder="1" applyAlignment="1">
      <alignment horizontal="right"/>
    </xf>
    <xf numFmtId="0" fontId="13" fillId="7" borderId="32" xfId="0" applyFont="1" applyFill="1" applyBorder="1" applyAlignment="1">
      <alignment vertical="top"/>
    </xf>
    <xf numFmtId="0" fontId="2" fillId="7" borderId="1" xfId="0" applyFont="1" applyFill="1" applyBorder="1" applyAlignment="1">
      <alignment vertical="top" wrapText="1"/>
    </xf>
    <xf numFmtId="0" fontId="12" fillId="8" borderId="33" xfId="0" applyFont="1" applyFill="1" applyBorder="1"/>
    <xf numFmtId="0" fontId="1" fillId="8" borderId="36" xfId="0" applyFont="1" applyFill="1" applyBorder="1" applyAlignment="1">
      <alignment vertical="top" wrapText="1"/>
    </xf>
    <xf numFmtId="0" fontId="2" fillId="8" borderId="1" xfId="0" applyFont="1" applyFill="1" applyBorder="1" applyAlignment="1">
      <alignment vertical="top" wrapText="1"/>
    </xf>
    <xf numFmtId="0" fontId="1" fillId="9" borderId="36" xfId="0" applyFont="1" applyFill="1" applyBorder="1" applyAlignment="1">
      <alignment vertical="top" wrapText="1"/>
    </xf>
    <xf numFmtId="0" fontId="13" fillId="10" borderId="4" xfId="0" applyFont="1" applyFill="1" applyBorder="1" applyAlignment="1">
      <alignment vertical="top"/>
    </xf>
    <xf numFmtId="0" fontId="2" fillId="1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3" fillId="8" borderId="3" xfId="0" applyFont="1" applyFill="1" applyBorder="1" applyAlignment="1">
      <alignment vertical="top"/>
    </xf>
    <xf numFmtId="0" fontId="13" fillId="7" borderId="3" xfId="0" applyFont="1" applyFill="1" applyBorder="1" applyAlignment="1">
      <alignment vertical="top"/>
    </xf>
    <xf numFmtId="0" fontId="12" fillId="11" borderId="33" xfId="0" applyFont="1" applyFill="1" applyBorder="1"/>
    <xf numFmtId="0" fontId="1" fillId="11" borderId="36" xfId="0" applyFont="1" applyFill="1" applyBorder="1" applyAlignment="1">
      <alignment vertical="top" wrapText="1"/>
    </xf>
    <xf numFmtId="0" fontId="13" fillId="11" borderId="3" xfId="0" applyFont="1" applyFill="1" applyBorder="1" applyAlignment="1">
      <alignment vertical="top"/>
    </xf>
    <xf numFmtId="0" fontId="2" fillId="11" borderId="1" xfId="0" applyFont="1" applyFill="1" applyBorder="1" applyAlignment="1">
      <alignment vertical="top" wrapText="1"/>
    </xf>
    <xf numFmtId="0" fontId="12" fillId="12" borderId="33" xfId="0" applyFont="1" applyFill="1" applyBorder="1"/>
    <xf numFmtId="0" fontId="1" fillId="12" borderId="36" xfId="0" applyFont="1" applyFill="1" applyBorder="1" applyAlignment="1">
      <alignment vertical="top" wrapText="1"/>
    </xf>
    <xf numFmtId="0" fontId="2" fillId="12" borderId="1" xfId="0" applyFont="1" applyFill="1" applyBorder="1" applyAlignment="1">
      <alignment vertical="top" wrapText="1"/>
    </xf>
    <xf numFmtId="0" fontId="13" fillId="12" borderId="32" xfId="0" applyFont="1" applyFill="1" applyBorder="1" applyAlignment="1">
      <alignment vertical="top"/>
    </xf>
    <xf numFmtId="0" fontId="2" fillId="12" borderId="23" xfId="0" applyFont="1" applyFill="1" applyBorder="1" applyAlignment="1">
      <alignment vertical="top" wrapText="1"/>
    </xf>
    <xf numFmtId="0" fontId="1" fillId="10" borderId="8" xfId="0" applyFont="1" applyFill="1" applyBorder="1" applyAlignment="1">
      <alignment horizontal="center" vertical="top" wrapText="1"/>
    </xf>
    <xf numFmtId="0" fontId="1" fillId="10" borderId="10" xfId="0" applyFont="1" applyFill="1" applyBorder="1" applyAlignment="1">
      <alignment horizontal="center" vertical="top" wrapText="1"/>
    </xf>
    <xf numFmtId="0" fontId="13" fillId="11" borderId="14" xfId="0" applyFont="1" applyFill="1" applyBorder="1" applyAlignment="1">
      <alignment vertical="top"/>
    </xf>
    <xf numFmtId="0" fontId="2" fillId="11" borderId="16" xfId="0" applyFont="1" applyFill="1" applyBorder="1" applyAlignment="1">
      <alignment vertical="top" wrapText="1"/>
    </xf>
    <xf numFmtId="0" fontId="7" fillId="11" borderId="1" xfId="0" applyFont="1" applyFill="1" applyBorder="1" applyAlignment="1">
      <alignment vertical="top" wrapText="1"/>
    </xf>
    <xf numFmtId="0" fontId="13" fillId="11" borderId="15" xfId="0" applyFont="1" applyFill="1" applyBorder="1" applyAlignment="1">
      <alignment vertical="top"/>
    </xf>
    <xf numFmtId="0" fontId="2" fillId="11" borderId="17" xfId="0" applyFont="1" applyFill="1" applyBorder="1" applyAlignment="1">
      <alignment vertical="top" wrapText="1"/>
    </xf>
    <xf numFmtId="0" fontId="12" fillId="7" borderId="8" xfId="0" applyFont="1" applyFill="1" applyBorder="1"/>
    <xf numFmtId="0" fontId="5" fillId="7" borderId="9" xfId="0" applyFont="1" applyFill="1" applyBorder="1" applyAlignment="1">
      <alignment vertical="top" wrapText="1"/>
    </xf>
    <xf numFmtId="0" fontId="13" fillId="7" borderId="14" xfId="0" applyFont="1" applyFill="1" applyBorder="1" applyAlignment="1">
      <alignment vertical="top"/>
    </xf>
    <xf numFmtId="0" fontId="8" fillId="7" borderId="16" xfId="0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3" fillId="7" borderId="15" xfId="0" applyFont="1" applyFill="1" applyBorder="1" applyAlignment="1">
      <alignment vertical="top"/>
    </xf>
    <xf numFmtId="0" fontId="2" fillId="7" borderId="17" xfId="0" applyFont="1" applyFill="1" applyBorder="1" applyAlignment="1">
      <alignment vertical="top" wrapText="1"/>
    </xf>
    <xf numFmtId="0" fontId="4" fillId="9" borderId="33" xfId="0" applyFont="1" applyFill="1" applyBorder="1" applyAlignment="1">
      <alignment vertical="top"/>
    </xf>
    <xf numFmtId="0" fontId="13" fillId="8" borderId="15" xfId="0" applyFont="1" applyFill="1" applyBorder="1" applyAlignment="1">
      <alignment vertical="top"/>
    </xf>
    <xf numFmtId="0" fontId="2" fillId="8" borderId="17" xfId="0" applyFont="1" applyFill="1" applyBorder="1" applyAlignment="1">
      <alignment vertical="top" wrapText="1"/>
    </xf>
    <xf numFmtId="0" fontId="6" fillId="0" borderId="22" xfId="0" applyFont="1" applyBorder="1" applyAlignment="1">
      <alignment vertical="top"/>
    </xf>
    <xf numFmtId="0" fontId="24" fillId="0" borderId="18" xfId="0" applyFont="1" applyBorder="1" applyAlignment="1">
      <alignment vertical="top" wrapText="1"/>
    </xf>
    <xf numFmtId="0" fontId="13" fillId="12" borderId="22" xfId="0" applyFont="1" applyFill="1" applyBorder="1" applyAlignment="1">
      <alignment vertical="top"/>
    </xf>
    <xf numFmtId="0" fontId="2" fillId="12" borderId="17" xfId="0" applyFont="1" applyFill="1" applyBorder="1" applyAlignment="1">
      <alignment vertical="top" wrapText="1"/>
    </xf>
    <xf numFmtId="0" fontId="4" fillId="11" borderId="33" xfId="0" applyFont="1" applyFill="1" applyBorder="1" applyAlignment="1">
      <alignment vertical="top"/>
    </xf>
    <xf numFmtId="0" fontId="1" fillId="13" borderId="36" xfId="0" applyFont="1" applyFill="1" applyBorder="1" applyAlignment="1">
      <alignment vertical="top" wrapText="1"/>
    </xf>
    <xf numFmtId="0" fontId="13" fillId="13" borderId="14" xfId="0" applyFont="1" applyFill="1" applyBorder="1" applyAlignment="1">
      <alignment vertical="top"/>
    </xf>
    <xf numFmtId="0" fontId="2" fillId="13" borderId="16" xfId="0" applyFont="1" applyFill="1" applyBorder="1" applyAlignment="1">
      <alignment vertical="top" wrapText="1"/>
    </xf>
    <xf numFmtId="0" fontId="13" fillId="8" borderId="14" xfId="0" applyFont="1" applyFill="1" applyBorder="1" applyAlignment="1">
      <alignment vertical="top"/>
    </xf>
    <xf numFmtId="0" fontId="2" fillId="8" borderId="16" xfId="0" applyFont="1" applyFill="1" applyBorder="1" applyAlignment="1">
      <alignment vertical="top" wrapText="1"/>
    </xf>
    <xf numFmtId="0" fontId="13" fillId="8" borderId="22" xfId="0" applyFont="1" applyFill="1" applyBorder="1" applyAlignment="1">
      <alignment vertical="top"/>
    </xf>
    <xf numFmtId="0" fontId="2" fillId="8" borderId="18" xfId="0" applyFont="1" applyFill="1" applyBorder="1" applyAlignment="1">
      <alignment vertical="top" wrapText="1"/>
    </xf>
    <xf numFmtId="0" fontId="4" fillId="10" borderId="33" xfId="0" applyFont="1" applyFill="1" applyBorder="1" applyAlignment="1">
      <alignment vertical="top"/>
    </xf>
    <xf numFmtId="0" fontId="1" fillId="10" borderId="36" xfId="0" applyFont="1" applyFill="1" applyBorder="1" applyAlignment="1">
      <alignment vertical="top" wrapText="1"/>
    </xf>
    <xf numFmtId="0" fontId="4" fillId="13" borderId="33" xfId="0" applyFont="1" applyFill="1" applyBorder="1" applyAlignment="1">
      <alignment vertical="top"/>
    </xf>
    <xf numFmtId="0" fontId="13" fillId="13" borderId="47" xfId="0" applyFont="1" applyFill="1" applyBorder="1" applyAlignment="1">
      <alignment vertical="top"/>
    </xf>
    <xf numFmtId="0" fontId="2" fillId="13" borderId="48" xfId="0" applyFont="1" applyFill="1" applyBorder="1" applyAlignment="1">
      <alignment vertical="top" wrapText="1"/>
    </xf>
    <xf numFmtId="0" fontId="13" fillId="13" borderId="15" xfId="0" applyFont="1" applyFill="1" applyBorder="1" applyAlignment="1">
      <alignment vertical="top"/>
    </xf>
    <xf numFmtId="0" fontId="2" fillId="13" borderId="17" xfId="0" applyFont="1" applyFill="1" applyBorder="1" applyAlignment="1">
      <alignment vertical="top" wrapText="1"/>
    </xf>
    <xf numFmtId="0" fontId="8" fillId="7" borderId="23" xfId="0" applyFont="1" applyFill="1" applyBorder="1" applyAlignment="1">
      <alignment vertical="top" wrapText="1"/>
    </xf>
    <xf numFmtId="0" fontId="13" fillId="7" borderId="47" xfId="0" applyFont="1" applyFill="1" applyBorder="1" applyAlignment="1">
      <alignment vertical="top"/>
    </xf>
    <xf numFmtId="0" fontId="2" fillId="7" borderId="48" xfId="0" applyFont="1" applyFill="1" applyBorder="1" applyAlignment="1">
      <alignment vertical="top" wrapText="1"/>
    </xf>
    <xf numFmtId="0" fontId="12" fillId="10" borderId="33" xfId="0" applyFont="1" applyFill="1" applyBorder="1"/>
    <xf numFmtId="0" fontId="6" fillId="11" borderId="14" xfId="0" applyFont="1" applyFill="1" applyBorder="1"/>
    <xf numFmtId="0" fontId="8" fillId="11" borderId="16" xfId="0" applyFont="1" applyFill="1" applyBorder="1" applyAlignment="1">
      <alignment vertical="top" wrapText="1"/>
    </xf>
    <xf numFmtId="0" fontId="12" fillId="14" borderId="33" xfId="0" applyFont="1" applyFill="1" applyBorder="1"/>
    <xf numFmtId="0" fontId="1" fillId="14" borderId="36" xfId="0" applyFont="1" applyFill="1" applyBorder="1" applyAlignment="1">
      <alignment vertical="top" wrapText="1"/>
    </xf>
    <xf numFmtId="0" fontId="2" fillId="12" borderId="48" xfId="0" applyFont="1" applyFill="1" applyBorder="1" applyAlignment="1">
      <alignment vertical="top" wrapText="1"/>
    </xf>
    <xf numFmtId="0" fontId="13" fillId="12" borderId="3" xfId="0" applyFont="1" applyFill="1" applyBorder="1" applyAlignment="1">
      <alignment vertical="top"/>
    </xf>
    <xf numFmtId="0" fontId="8" fillId="11" borderId="23" xfId="0" applyFont="1" applyFill="1" applyBorder="1" applyAlignment="1">
      <alignment vertical="top" wrapText="1"/>
    </xf>
    <xf numFmtId="0" fontId="13" fillId="11" borderId="22" xfId="0" applyFont="1" applyFill="1" applyBorder="1" applyAlignment="1">
      <alignment vertical="top"/>
    </xf>
    <xf numFmtId="1" fontId="18" fillId="0" borderId="30" xfId="0" applyNumberFormat="1" applyFont="1" applyFill="1" applyBorder="1" applyAlignment="1">
      <alignment horizontal="right"/>
    </xf>
    <xf numFmtId="0" fontId="18" fillId="4" borderId="2" xfId="0" applyNumberFormat="1" applyFont="1" applyFill="1" applyBorder="1" applyAlignment="1">
      <alignment horizontal="right"/>
    </xf>
    <xf numFmtId="1" fontId="1" fillId="5" borderId="9" xfId="0" applyNumberFormat="1" applyFont="1" applyFill="1" applyBorder="1" applyAlignment="1">
      <alignment horizontal="right" vertical="top" wrapText="1"/>
    </xf>
    <xf numFmtId="0" fontId="1" fillId="15" borderId="9" xfId="0" applyFont="1" applyFill="1" applyBorder="1" applyAlignment="1">
      <alignment vertical="top" wrapText="1"/>
    </xf>
    <xf numFmtId="0" fontId="22" fillId="10" borderId="26" xfId="1" applyFill="1" applyBorder="1"/>
    <xf numFmtId="3" fontId="22" fillId="10" borderId="27" xfId="1" applyNumberFormat="1" applyFill="1" applyBorder="1"/>
    <xf numFmtId="0" fontId="12" fillId="6" borderId="26" xfId="0" applyFont="1" applyFill="1" applyBorder="1" applyAlignment="1"/>
    <xf numFmtId="49" fontId="12" fillId="6" borderId="34" xfId="0" applyNumberFormat="1" applyFont="1" applyFill="1" applyBorder="1" applyAlignment="1">
      <alignment horizontal="right"/>
    </xf>
    <xf numFmtId="0" fontId="1" fillId="16" borderId="52" xfId="0" applyFont="1" applyFill="1" applyBorder="1" applyAlignment="1">
      <alignment horizontal="center" vertical="top" wrapText="1"/>
    </xf>
    <xf numFmtId="0" fontId="1" fillId="16" borderId="53" xfId="0" applyFont="1" applyFill="1" applyBorder="1" applyAlignment="1">
      <alignment horizontal="center" vertical="top" wrapText="1"/>
    </xf>
    <xf numFmtId="0" fontId="12" fillId="6" borderId="13" xfId="0" applyFont="1" applyFill="1" applyBorder="1" applyAlignment="1"/>
    <xf numFmtId="0" fontId="1" fillId="16" borderId="27" xfId="0" applyFont="1" applyFill="1" applyBorder="1" applyAlignment="1">
      <alignment horizontal="center" vertical="top" wrapText="1"/>
    </xf>
    <xf numFmtId="0" fontId="1" fillId="16" borderId="0" xfId="0" applyFont="1" applyFill="1" applyBorder="1" applyAlignment="1">
      <alignment horizontal="center" vertical="top" wrapText="1"/>
    </xf>
    <xf numFmtId="0" fontId="8" fillId="16" borderId="27" xfId="0" applyFont="1" applyFill="1" applyBorder="1" applyAlignment="1">
      <alignment vertical="top" wrapText="1"/>
    </xf>
    <xf numFmtId="0" fontId="8" fillId="16" borderId="54" xfId="0" applyFont="1" applyFill="1" applyBorder="1" applyAlignment="1">
      <alignment vertical="top" wrapText="1"/>
    </xf>
    <xf numFmtId="0" fontId="28" fillId="6" borderId="11" xfId="0" applyFont="1" applyFill="1" applyBorder="1" applyAlignment="1">
      <alignment vertical="top" wrapText="1"/>
    </xf>
    <xf numFmtId="0" fontId="6" fillId="0" borderId="0" xfId="0" applyFont="1"/>
    <xf numFmtId="164" fontId="0" fillId="0" borderId="26" xfId="0" applyNumberFormat="1" applyBorder="1"/>
    <xf numFmtId="0" fontId="12" fillId="0" borderId="0" xfId="0" applyFont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12" fillId="0" borderId="57" xfId="0" applyFont="1" applyBorder="1"/>
    <xf numFmtId="0" fontId="12" fillId="0" borderId="58" xfId="0" applyFont="1" applyBorder="1"/>
    <xf numFmtId="0" fontId="12" fillId="0" borderId="59" xfId="0" applyFont="1" applyBorder="1"/>
    <xf numFmtId="0" fontId="6" fillId="0" borderId="58" xfId="0" applyFont="1" applyBorder="1" applyAlignment="1">
      <alignment horizontal="right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12" fillId="12" borderId="63" xfId="0" applyFont="1" applyFill="1" applyBorder="1"/>
    <xf numFmtId="0" fontId="12" fillId="12" borderId="64" xfId="0" applyFont="1" applyFill="1" applyBorder="1"/>
    <xf numFmtId="0" fontId="12" fillId="12" borderId="65" xfId="0" applyFont="1" applyFill="1" applyBorder="1"/>
    <xf numFmtId="0" fontId="12" fillId="12" borderId="57" xfId="0" applyFont="1" applyFill="1" applyBorder="1"/>
    <xf numFmtId="0" fontId="12" fillId="12" borderId="58" xfId="0" applyFont="1" applyFill="1" applyBorder="1"/>
    <xf numFmtId="0" fontId="12" fillId="12" borderId="59" xfId="0" applyFont="1" applyFill="1" applyBorder="1"/>
    <xf numFmtId="0" fontId="0" fillId="12" borderId="57" xfId="0" applyFill="1" applyBorder="1"/>
    <xf numFmtId="0" fontId="0" fillId="12" borderId="58" xfId="0" applyFill="1" applyBorder="1"/>
    <xf numFmtId="0" fontId="0" fillId="12" borderId="59" xfId="0" applyFill="1" applyBorder="1"/>
    <xf numFmtId="0" fontId="1" fillId="10" borderId="0" xfId="0" applyFont="1" applyFill="1" applyBorder="1" applyAlignment="1">
      <alignment horizontal="center" vertical="top" wrapText="1"/>
    </xf>
    <xf numFmtId="0" fontId="8" fillId="10" borderId="0" xfId="0" applyFont="1" applyFill="1" applyBorder="1" applyAlignment="1">
      <alignment vertical="top" wrapText="1"/>
    </xf>
    <xf numFmtId="0" fontId="5" fillId="10" borderId="0" xfId="0" applyFont="1" applyFill="1" applyBorder="1" applyAlignment="1">
      <alignment vertical="top" wrapText="1"/>
    </xf>
    <xf numFmtId="0" fontId="22" fillId="10" borderId="0" xfId="1" applyFill="1" applyBorder="1"/>
    <xf numFmtId="0" fontId="6" fillId="0" borderId="58" xfId="0" applyFont="1" applyBorder="1"/>
    <xf numFmtId="0" fontId="1" fillId="4" borderId="16" xfId="0" applyFont="1" applyFill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 wrapText="1"/>
    </xf>
    <xf numFmtId="0" fontId="2" fillId="4" borderId="17" xfId="0" applyFont="1" applyFill="1" applyBorder="1" applyAlignment="1" applyProtection="1">
      <alignment horizontal="center" vertical="top" wrapText="1"/>
    </xf>
    <xf numFmtId="0" fontId="1" fillId="4" borderId="17" xfId="0" applyFont="1" applyFill="1" applyBorder="1" applyAlignment="1" applyProtection="1">
      <alignment horizontal="center" vertical="top" wrapText="1"/>
    </xf>
    <xf numFmtId="0" fontId="1" fillId="0" borderId="12" xfId="0" applyFont="1" applyBorder="1" applyAlignment="1" applyProtection="1">
      <alignment horizontal="center" vertical="top" wrapText="1"/>
    </xf>
    <xf numFmtId="0" fontId="2" fillId="10" borderId="9" xfId="0" applyFont="1" applyFill="1" applyBorder="1" applyAlignment="1" applyProtection="1">
      <alignment horizontal="center" vertical="top" wrapText="1"/>
    </xf>
    <xf numFmtId="0" fontId="1" fillId="10" borderId="9" xfId="0" applyFont="1" applyFill="1" applyBorder="1" applyAlignment="1" applyProtection="1">
      <alignment horizontal="center" vertical="top" wrapText="1"/>
    </xf>
    <xf numFmtId="0" fontId="1" fillId="10" borderId="13" xfId="0" applyFont="1" applyFill="1" applyBorder="1" applyAlignment="1" applyProtection="1">
      <alignment horizontal="center" vertical="top" wrapText="1"/>
    </xf>
    <xf numFmtId="49" fontId="2" fillId="12" borderId="36" xfId="0" applyNumberFormat="1" applyFont="1" applyFill="1" applyBorder="1" applyAlignment="1" applyProtection="1">
      <alignment vertical="top" wrapText="1"/>
    </xf>
    <xf numFmtId="1" fontId="5" fillId="12" borderId="31" xfId="0" applyNumberFormat="1" applyFont="1" applyFill="1" applyBorder="1" applyAlignment="1" applyProtection="1">
      <alignment vertical="top" wrapText="1"/>
    </xf>
    <xf numFmtId="0" fontId="2" fillId="12" borderId="23" xfId="0" applyNumberFormat="1" applyFont="1" applyFill="1" applyBorder="1" applyAlignment="1" applyProtection="1">
      <alignment horizontal="right" vertical="top" wrapText="1"/>
    </xf>
    <xf numFmtId="1" fontId="8" fillId="12" borderId="24" xfId="0" applyNumberFormat="1" applyFont="1" applyFill="1" applyBorder="1" applyAlignment="1" applyProtection="1">
      <alignment horizontal="right" vertical="top" wrapText="1"/>
    </xf>
    <xf numFmtId="0" fontId="2" fillId="12" borderId="1" xfId="0" applyNumberFormat="1" applyFont="1" applyFill="1" applyBorder="1" applyAlignment="1" applyProtection="1">
      <alignment horizontal="right" vertical="top" wrapText="1"/>
    </xf>
    <xf numFmtId="1" fontId="2" fillId="12" borderId="30" xfId="0" applyNumberFormat="1" applyFont="1" applyFill="1" applyBorder="1" applyAlignment="1" applyProtection="1">
      <alignment horizontal="right" vertical="top" wrapText="1"/>
    </xf>
    <xf numFmtId="0" fontId="2" fillId="12" borderId="48" xfId="0" applyNumberFormat="1" applyFont="1" applyFill="1" applyBorder="1" applyAlignment="1" applyProtection="1">
      <alignment horizontal="right" vertical="top" wrapText="1"/>
    </xf>
    <xf numFmtId="1" fontId="2" fillId="12" borderId="49" xfId="0" applyNumberFormat="1" applyFont="1" applyFill="1" applyBorder="1" applyAlignment="1" applyProtection="1">
      <alignment horizontal="right" vertical="top" wrapText="1"/>
    </xf>
    <xf numFmtId="49" fontId="2" fillId="12" borderId="17" xfId="0" applyNumberFormat="1" applyFont="1" applyFill="1" applyBorder="1" applyAlignment="1" applyProtection="1">
      <alignment horizontal="right" vertical="top" wrapText="1"/>
    </xf>
    <xf numFmtId="0" fontId="2" fillId="12" borderId="17" xfId="0" applyNumberFormat="1" applyFont="1" applyFill="1" applyBorder="1" applyAlignment="1" applyProtection="1">
      <alignment horizontal="right" vertical="top" wrapText="1"/>
    </xf>
    <xf numFmtId="1" fontId="2" fillId="12" borderId="12" xfId="0" applyNumberFormat="1" applyFont="1" applyFill="1" applyBorder="1" applyAlignment="1" applyProtection="1">
      <alignment horizontal="right" vertical="top" wrapText="1"/>
    </xf>
    <xf numFmtId="0" fontId="24" fillId="10" borderId="18" xfId="0" applyNumberFormat="1" applyFont="1" applyFill="1" applyBorder="1" applyAlignment="1" applyProtection="1">
      <alignment horizontal="right" vertical="top" wrapText="1"/>
    </xf>
    <xf numFmtId="1" fontId="23" fillId="10" borderId="41" xfId="0" applyNumberFormat="1" applyFont="1" applyFill="1" applyBorder="1" applyAlignment="1" applyProtection="1">
      <alignment horizontal="right" vertical="top" wrapText="1"/>
    </xf>
    <xf numFmtId="49" fontId="1" fillId="10" borderId="2" xfId="0" applyNumberFormat="1" applyFont="1" applyFill="1" applyBorder="1" applyAlignment="1" applyProtection="1">
      <alignment horizontal="right" vertical="top" wrapText="1"/>
    </xf>
    <xf numFmtId="4" fontId="5" fillId="10" borderId="38" xfId="0" applyNumberFormat="1" applyFont="1" applyFill="1" applyBorder="1" applyAlignment="1" applyProtection="1">
      <alignment horizontal="right" vertical="top" wrapText="1"/>
    </xf>
    <xf numFmtId="49" fontId="5" fillId="8" borderId="36" xfId="0" applyNumberFormat="1" applyFont="1" applyFill="1" applyBorder="1" applyAlignment="1" applyProtection="1">
      <alignment horizontal="right" vertical="top" wrapText="1"/>
    </xf>
    <xf numFmtId="1" fontId="5" fillId="8" borderId="31" xfId="0" applyNumberFormat="1" applyFont="1" applyFill="1" applyBorder="1" applyAlignment="1" applyProtection="1">
      <alignment horizontal="right" vertical="top" wrapText="1"/>
    </xf>
    <xf numFmtId="0" fontId="2" fillId="8" borderId="1" xfId="0" applyNumberFormat="1" applyFont="1" applyFill="1" applyBorder="1" applyAlignment="1" applyProtection="1">
      <alignment horizontal="right" vertical="top" wrapText="1"/>
    </xf>
    <xf numFmtId="1" fontId="8" fillId="8" borderId="30" xfId="0" applyNumberFormat="1" applyFont="1" applyFill="1" applyBorder="1" applyAlignment="1" applyProtection="1">
      <alignment horizontal="right" vertical="top" wrapText="1"/>
    </xf>
    <xf numFmtId="49" fontId="2" fillId="8" borderId="1" xfId="0" applyNumberFormat="1" applyFont="1" applyFill="1" applyBorder="1" applyAlignment="1" applyProtection="1">
      <alignment horizontal="right" vertical="top" wrapText="1"/>
    </xf>
    <xf numFmtId="0" fontId="2" fillId="8" borderId="17" xfId="0" applyNumberFormat="1" applyFont="1" applyFill="1" applyBorder="1" applyAlignment="1" applyProtection="1">
      <alignment horizontal="right" vertical="top" wrapText="1"/>
    </xf>
    <xf numFmtId="1" fontId="8" fillId="8" borderId="12" xfId="0" applyNumberFormat="1" applyFont="1" applyFill="1" applyBorder="1" applyAlignment="1" applyProtection="1">
      <alignment horizontal="right" vertical="top" wrapText="1"/>
    </xf>
    <xf numFmtId="0" fontId="2" fillId="10" borderId="2" xfId="0" applyNumberFormat="1" applyFont="1" applyFill="1" applyBorder="1" applyAlignment="1" applyProtection="1">
      <alignment horizontal="right" vertical="top" wrapText="1"/>
    </xf>
    <xf numFmtId="1" fontId="8" fillId="10" borderId="38" xfId="0" applyNumberFormat="1" applyFont="1" applyFill="1" applyBorder="1" applyAlignment="1" applyProtection="1">
      <alignment horizontal="right" vertical="top" wrapText="1"/>
    </xf>
    <xf numFmtId="0" fontId="2" fillId="8" borderId="16" xfId="0" applyNumberFormat="1" applyFont="1" applyFill="1" applyBorder="1" applyAlignment="1" applyProtection="1">
      <alignment horizontal="right" vertical="top" wrapText="1"/>
    </xf>
    <xf numFmtId="1" fontId="8" fillId="8" borderId="6" xfId="0" applyNumberFormat="1" applyFont="1" applyFill="1" applyBorder="1" applyAlignment="1" applyProtection="1">
      <alignment horizontal="right" vertical="top" wrapText="1"/>
    </xf>
    <xf numFmtId="1" fontId="8" fillId="8" borderId="29" xfId="0" applyNumberFormat="1" applyFont="1" applyFill="1" applyBorder="1" applyAlignment="1" applyProtection="1">
      <alignment horizontal="right" vertical="top" wrapText="1"/>
    </xf>
    <xf numFmtId="49" fontId="2" fillId="8" borderId="18" xfId="0" applyNumberFormat="1" applyFont="1" applyFill="1" applyBorder="1" applyAlignment="1" applyProtection="1">
      <alignment horizontal="right" vertical="top" wrapText="1"/>
    </xf>
    <xf numFmtId="1" fontId="8" fillId="8" borderId="42" xfId="0" applyNumberFormat="1" applyFont="1" applyFill="1" applyBorder="1" applyAlignment="1" applyProtection="1">
      <alignment horizontal="right" vertical="top" wrapText="1"/>
    </xf>
    <xf numFmtId="49" fontId="2" fillId="10" borderId="2" xfId="0" applyNumberFormat="1" applyFont="1" applyFill="1" applyBorder="1" applyAlignment="1" applyProtection="1">
      <alignment horizontal="right" vertical="top" wrapText="1"/>
    </xf>
    <xf numFmtId="49" fontId="5" fillId="11" borderId="36" xfId="0" applyNumberFormat="1" applyFont="1" applyFill="1" applyBorder="1" applyAlignment="1" applyProtection="1">
      <alignment horizontal="right" vertical="top" wrapText="1"/>
    </xf>
    <xf numFmtId="1" fontId="5" fillId="11" borderId="37" xfId="0" applyNumberFormat="1" applyFont="1" applyFill="1" applyBorder="1" applyAlignment="1" applyProtection="1">
      <alignment horizontal="right" vertical="top" wrapText="1"/>
    </xf>
    <xf numFmtId="49" fontId="8" fillId="11" borderId="16" xfId="0" applyNumberFormat="1" applyFont="1" applyFill="1" applyBorder="1" applyAlignment="1" applyProtection="1">
      <alignment horizontal="right" vertical="top" wrapText="1"/>
    </xf>
    <xf numFmtId="1" fontId="8" fillId="11" borderId="6" xfId="0" applyNumberFormat="1" applyFont="1" applyFill="1" applyBorder="1" applyAlignment="1" applyProtection="1">
      <alignment horizontal="right" vertical="top" wrapText="1"/>
    </xf>
    <xf numFmtId="49" fontId="2" fillId="11" borderId="1" xfId="0" applyNumberFormat="1" applyFont="1" applyFill="1" applyBorder="1" applyAlignment="1" applyProtection="1">
      <alignment horizontal="right" vertical="top" wrapText="1"/>
    </xf>
    <xf numFmtId="0" fontId="2" fillId="11" borderId="1" xfId="0" applyNumberFormat="1" applyFont="1" applyFill="1" applyBorder="1" applyAlignment="1" applyProtection="1">
      <alignment horizontal="right" vertical="top" wrapText="1"/>
    </xf>
    <xf numFmtId="1" fontId="8" fillId="11" borderId="29" xfId="0" applyNumberFormat="1" applyFont="1" applyFill="1" applyBorder="1" applyAlignment="1" applyProtection="1">
      <alignment horizontal="right" vertical="top" wrapText="1"/>
    </xf>
    <xf numFmtId="1" fontId="2" fillId="11" borderId="29" xfId="0" applyNumberFormat="1" applyFont="1" applyFill="1" applyBorder="1" applyAlignment="1" applyProtection="1">
      <alignment horizontal="right" vertical="top" wrapText="1"/>
    </xf>
    <xf numFmtId="0" fontId="6" fillId="11" borderId="0" xfId="0" applyFont="1" applyFill="1" applyBorder="1" applyProtection="1"/>
    <xf numFmtId="0" fontId="6" fillId="11" borderId="30" xfId="0" applyFont="1" applyFill="1" applyBorder="1" applyProtection="1"/>
    <xf numFmtId="0" fontId="6" fillId="11" borderId="29" xfId="0" applyFont="1" applyFill="1" applyBorder="1" applyProtection="1"/>
    <xf numFmtId="0" fontId="2" fillId="11" borderId="17" xfId="0" applyNumberFormat="1" applyFont="1" applyFill="1" applyBorder="1" applyAlignment="1" applyProtection="1">
      <alignment horizontal="right" vertical="top" wrapText="1"/>
    </xf>
    <xf numFmtId="1" fontId="2" fillId="11" borderId="7" xfId="0" applyNumberFormat="1" applyFont="1" applyFill="1" applyBorder="1" applyAlignment="1" applyProtection="1">
      <alignment horizontal="right" vertical="top" wrapText="1"/>
    </xf>
    <xf numFmtId="1" fontId="2" fillId="10" borderId="38" xfId="0" applyNumberFormat="1" applyFont="1" applyFill="1" applyBorder="1" applyAlignment="1" applyProtection="1">
      <alignment horizontal="right" vertical="top" wrapText="1"/>
    </xf>
    <xf numFmtId="0" fontId="2" fillId="11" borderId="36" xfId="0" applyNumberFormat="1" applyFont="1" applyFill="1" applyBorder="1" applyAlignment="1" applyProtection="1">
      <alignment horizontal="right" vertical="top" wrapText="1"/>
    </xf>
    <xf numFmtId="0" fontId="2" fillId="11" borderId="16" xfId="0" applyNumberFormat="1" applyFont="1" applyFill="1" applyBorder="1" applyAlignment="1" applyProtection="1">
      <alignment horizontal="right" vertical="top" wrapText="1"/>
    </xf>
    <xf numFmtId="1" fontId="2" fillId="11" borderId="6" xfId="0" applyNumberFormat="1" applyFont="1" applyFill="1" applyBorder="1" applyAlignment="1" applyProtection="1">
      <alignment horizontal="right" vertical="top" wrapText="1"/>
    </xf>
    <xf numFmtId="1" fontId="2" fillId="11" borderId="40" xfId="0" applyNumberFormat="1" applyFont="1" applyFill="1" applyBorder="1" applyAlignment="1" applyProtection="1">
      <alignment horizontal="right" vertical="top" wrapText="1"/>
    </xf>
    <xf numFmtId="1" fontId="2" fillId="11" borderId="42" xfId="0" applyNumberFormat="1" applyFont="1" applyFill="1" applyBorder="1" applyAlignment="1" applyProtection="1">
      <alignment horizontal="right" vertical="top" wrapText="1"/>
    </xf>
    <xf numFmtId="0" fontId="2" fillId="13" borderId="36" xfId="0" applyNumberFormat="1" applyFont="1" applyFill="1" applyBorder="1" applyAlignment="1" applyProtection="1">
      <alignment horizontal="right" vertical="top" wrapText="1"/>
    </xf>
    <xf numFmtId="1" fontId="5" fillId="13" borderId="31" xfId="0" applyNumberFormat="1" applyFont="1" applyFill="1" applyBorder="1" applyAlignment="1" applyProtection="1">
      <alignment horizontal="right" vertical="top" wrapText="1"/>
    </xf>
    <xf numFmtId="0" fontId="2" fillId="13" borderId="16" xfId="0" applyNumberFormat="1" applyFont="1" applyFill="1" applyBorder="1" applyAlignment="1" applyProtection="1">
      <alignment horizontal="right" vertical="top" wrapText="1"/>
    </xf>
    <xf numFmtId="1" fontId="2" fillId="13" borderId="5" xfId="0" applyNumberFormat="1" applyFont="1" applyFill="1" applyBorder="1" applyAlignment="1" applyProtection="1">
      <alignment horizontal="right" vertical="top" wrapText="1"/>
    </xf>
    <xf numFmtId="0" fontId="2" fillId="13" borderId="48" xfId="0" applyNumberFormat="1" applyFont="1" applyFill="1" applyBorder="1" applyAlignment="1" applyProtection="1">
      <alignment horizontal="right" vertical="top" wrapText="1"/>
    </xf>
    <xf numFmtId="1" fontId="2" fillId="13" borderId="24" xfId="0" applyNumberFormat="1" applyFont="1" applyFill="1" applyBorder="1" applyAlignment="1" applyProtection="1">
      <alignment horizontal="right" vertical="top" wrapText="1"/>
    </xf>
    <xf numFmtId="0" fontId="2" fillId="13" borderId="17" xfId="0" applyNumberFormat="1" applyFont="1" applyFill="1" applyBorder="1" applyAlignment="1" applyProtection="1">
      <alignment horizontal="right" vertical="top" wrapText="1"/>
    </xf>
    <xf numFmtId="1" fontId="2" fillId="13" borderId="41" xfId="0" applyNumberFormat="1" applyFont="1" applyFill="1" applyBorder="1" applyAlignment="1" applyProtection="1">
      <alignment horizontal="right" vertical="top" wrapText="1"/>
    </xf>
    <xf numFmtId="49" fontId="5" fillId="7" borderId="9" xfId="0" applyNumberFormat="1" applyFont="1" applyFill="1" applyBorder="1" applyAlignment="1" applyProtection="1">
      <alignment horizontal="right" vertical="top" wrapText="1"/>
    </xf>
    <xf numFmtId="1" fontId="5" fillId="7" borderId="13" xfId="0" applyNumberFormat="1" applyFont="1" applyFill="1" applyBorder="1" applyAlignment="1" applyProtection="1">
      <alignment horizontal="right" vertical="top" wrapText="1"/>
    </xf>
    <xf numFmtId="0" fontId="2" fillId="7" borderId="16" xfId="0" applyNumberFormat="1" applyFont="1" applyFill="1" applyBorder="1" applyAlignment="1" applyProtection="1">
      <alignment horizontal="right" vertical="top" wrapText="1"/>
    </xf>
    <xf numFmtId="1" fontId="8" fillId="7" borderId="13" xfId="0" applyNumberFormat="1" applyFont="1" applyFill="1" applyBorder="1" applyAlignment="1" applyProtection="1">
      <alignment horizontal="right" vertical="top" wrapText="1"/>
    </xf>
    <xf numFmtId="0" fontId="2" fillId="7" borderId="23" xfId="0" applyNumberFormat="1" applyFont="1" applyFill="1" applyBorder="1" applyAlignment="1" applyProtection="1">
      <alignment horizontal="right" vertical="top" wrapText="1"/>
    </xf>
    <xf numFmtId="1" fontId="8" fillId="7" borderId="30" xfId="0" applyNumberFormat="1" applyFont="1" applyFill="1" applyBorder="1" applyAlignment="1" applyProtection="1">
      <alignment horizontal="right" vertical="top" wrapText="1"/>
    </xf>
    <xf numFmtId="1" fontId="8" fillId="7" borderId="24" xfId="0" applyNumberFormat="1" applyFont="1" applyFill="1" applyBorder="1" applyAlignment="1" applyProtection="1">
      <alignment horizontal="right" vertical="top" wrapText="1"/>
    </xf>
    <xf numFmtId="0" fontId="2" fillId="7" borderId="1" xfId="0" applyNumberFormat="1" applyFont="1" applyFill="1" applyBorder="1" applyAlignment="1" applyProtection="1">
      <alignment horizontal="right" vertical="top" wrapText="1"/>
    </xf>
    <xf numFmtId="1" fontId="2" fillId="7" borderId="30" xfId="0" applyNumberFormat="1" applyFont="1" applyFill="1" applyBorder="1" applyAlignment="1" applyProtection="1">
      <alignment horizontal="right" vertical="top" wrapText="1"/>
    </xf>
    <xf numFmtId="0" fontId="2" fillId="7" borderId="48" xfId="0" applyNumberFormat="1" applyFont="1" applyFill="1" applyBorder="1" applyAlignment="1" applyProtection="1">
      <alignment horizontal="right" vertical="top" wrapText="1"/>
    </xf>
    <xf numFmtId="1" fontId="2" fillId="7" borderId="49" xfId="0" applyNumberFormat="1" applyFont="1" applyFill="1" applyBorder="1" applyAlignment="1" applyProtection="1">
      <alignment horizontal="right" vertical="top" wrapText="1"/>
    </xf>
    <xf numFmtId="0" fontId="2" fillId="7" borderId="17" xfId="0" applyNumberFormat="1" applyFont="1" applyFill="1" applyBorder="1" applyAlignment="1" applyProtection="1">
      <alignment horizontal="right" vertical="top" wrapText="1"/>
    </xf>
    <xf numFmtId="1" fontId="2" fillId="7" borderId="12" xfId="0" applyNumberFormat="1" applyFont="1" applyFill="1" applyBorder="1" applyAlignment="1" applyProtection="1">
      <alignment horizontal="right" vertical="top" wrapText="1"/>
    </xf>
    <xf numFmtId="49" fontId="10" fillId="10" borderId="2" xfId="0" applyNumberFormat="1" applyFont="1" applyFill="1" applyBorder="1" applyAlignment="1" applyProtection="1">
      <alignment horizontal="right" vertical="top" wrapText="1"/>
    </xf>
    <xf numFmtId="49" fontId="9" fillId="10" borderId="2" xfId="0" applyNumberFormat="1" applyFont="1" applyFill="1" applyBorder="1" applyAlignment="1" applyProtection="1">
      <alignment horizontal="right" vertical="top" wrapText="1"/>
    </xf>
    <xf numFmtId="49" fontId="11" fillId="9" borderId="36" xfId="0" applyNumberFormat="1" applyFont="1" applyFill="1" applyBorder="1" applyAlignment="1" applyProtection="1">
      <alignment horizontal="right" vertical="top" wrapText="1"/>
    </xf>
    <xf numFmtId="1" fontId="5" fillId="9" borderId="31" xfId="0" applyNumberFormat="1" applyFont="1" applyFill="1" applyBorder="1" applyAlignment="1" applyProtection="1">
      <alignment horizontal="right" vertical="top" wrapText="1"/>
    </xf>
    <xf numFmtId="49" fontId="11" fillId="10" borderId="36" xfId="0" applyNumberFormat="1" applyFont="1" applyFill="1" applyBorder="1" applyAlignment="1" applyProtection="1">
      <alignment horizontal="right" vertical="top" wrapText="1"/>
    </xf>
    <xf numFmtId="1" fontId="5" fillId="10" borderId="31" xfId="0" applyNumberFormat="1" applyFont="1" applyFill="1" applyBorder="1" applyAlignment="1" applyProtection="1">
      <alignment horizontal="right" vertical="top" wrapText="1"/>
    </xf>
    <xf numFmtId="49" fontId="11" fillId="14" borderId="36" xfId="0" applyNumberFormat="1" applyFont="1" applyFill="1" applyBorder="1" applyAlignment="1" applyProtection="1">
      <alignment horizontal="right" vertical="top" wrapText="1"/>
    </xf>
    <xf numFmtId="1" fontId="5" fillId="14" borderId="31" xfId="0" applyNumberFormat="1" applyFont="1" applyFill="1" applyBorder="1" applyAlignment="1" applyProtection="1">
      <alignment horizontal="right" vertical="top" wrapText="1"/>
    </xf>
    <xf numFmtId="49" fontId="8" fillId="10" borderId="2" xfId="0" applyNumberFormat="1" applyFont="1" applyFill="1" applyBorder="1" applyAlignment="1" applyProtection="1">
      <alignment horizontal="right" vertical="top" wrapText="1"/>
    </xf>
    <xf numFmtId="0" fontId="1" fillId="3" borderId="20" xfId="0" applyFont="1" applyFill="1" applyBorder="1" applyAlignment="1" applyProtection="1">
      <alignment vertical="top" wrapText="1"/>
    </xf>
    <xf numFmtId="0" fontId="1" fillId="3" borderId="9" xfId="0" applyFont="1" applyFill="1" applyBorder="1" applyAlignment="1" applyProtection="1">
      <alignment vertical="top" wrapText="1"/>
    </xf>
    <xf numFmtId="0" fontId="1" fillId="3" borderId="21" xfId="0" applyFont="1" applyFill="1" applyBorder="1" applyAlignment="1" applyProtection="1">
      <alignment vertical="top" wrapText="1"/>
    </xf>
    <xf numFmtId="0" fontId="1" fillId="3" borderId="18" xfId="0" applyFont="1" applyFill="1" applyBorder="1" applyAlignment="1" applyProtection="1">
      <alignment vertical="top" wrapText="1"/>
    </xf>
    <xf numFmtId="0" fontId="5" fillId="12" borderId="33" xfId="0" applyFont="1" applyFill="1" applyBorder="1" applyAlignment="1" applyProtection="1">
      <alignment vertical="top" wrapText="1"/>
      <protection locked="0"/>
    </xf>
    <xf numFmtId="1" fontId="14" fillId="12" borderId="37" xfId="0" applyNumberFormat="1" applyFont="1" applyFill="1" applyBorder="1" applyAlignment="1" applyProtection="1">
      <alignment horizontal="right" vertical="top" wrapText="1"/>
      <protection locked="0"/>
    </xf>
    <xf numFmtId="0" fontId="2" fillId="12" borderId="32" xfId="0" applyFont="1" applyFill="1" applyBorder="1" applyAlignment="1" applyProtection="1">
      <alignment vertical="top" wrapText="1"/>
      <protection locked="0"/>
    </xf>
    <xf numFmtId="1" fontId="15" fillId="12" borderId="40" xfId="0" applyNumberFormat="1" applyFont="1" applyFill="1" applyBorder="1" applyAlignment="1" applyProtection="1">
      <alignment horizontal="right" vertical="top" wrapText="1"/>
      <protection locked="0"/>
    </xf>
    <xf numFmtId="0" fontId="2" fillId="12" borderId="3" xfId="0" applyFont="1" applyFill="1" applyBorder="1" applyAlignment="1" applyProtection="1">
      <alignment horizontal="right" vertical="top" wrapText="1"/>
      <protection locked="0"/>
    </xf>
    <xf numFmtId="1" fontId="15" fillId="12" borderId="29" xfId="0" applyNumberFormat="1" applyFont="1" applyFill="1" applyBorder="1" applyAlignment="1" applyProtection="1">
      <alignment horizontal="right" vertical="top" wrapText="1"/>
      <protection locked="0"/>
    </xf>
    <xf numFmtId="0" fontId="2" fillId="12" borderId="47" xfId="0" applyFont="1" applyFill="1" applyBorder="1" applyAlignment="1" applyProtection="1">
      <alignment horizontal="right" vertical="top" wrapText="1"/>
      <protection locked="0"/>
    </xf>
    <xf numFmtId="1" fontId="15" fillId="12" borderId="50" xfId="0" applyNumberFormat="1" applyFont="1" applyFill="1" applyBorder="1" applyAlignment="1" applyProtection="1">
      <alignment horizontal="right" vertical="top" wrapText="1"/>
      <protection locked="0"/>
    </xf>
    <xf numFmtId="0" fontId="2" fillId="12" borderId="15" xfId="0" applyFont="1" applyFill="1" applyBorder="1" applyAlignment="1" applyProtection="1">
      <alignment horizontal="right" vertical="top" wrapText="1"/>
      <protection locked="0"/>
    </xf>
    <xf numFmtId="1" fontId="25" fillId="12" borderId="7" xfId="0" applyNumberFormat="1" applyFont="1" applyFill="1" applyBorder="1" applyAlignment="1" applyProtection="1">
      <alignment horizontal="right" vertical="top" wrapText="1"/>
      <protection locked="0"/>
    </xf>
    <xf numFmtId="0" fontId="24" fillId="10" borderId="22" xfId="0" applyFont="1" applyFill="1" applyBorder="1" applyAlignment="1" applyProtection="1">
      <alignment horizontal="right" vertical="top" wrapText="1"/>
      <protection locked="0"/>
    </xf>
    <xf numFmtId="1" fontId="23" fillId="10" borderId="42" xfId="0" applyNumberFormat="1" applyFont="1" applyFill="1" applyBorder="1" applyAlignment="1" applyProtection="1">
      <alignment horizontal="right" vertical="top" wrapText="1"/>
      <protection locked="0"/>
    </xf>
    <xf numFmtId="4" fontId="1" fillId="10" borderId="4" xfId="0" applyNumberFormat="1" applyFont="1" applyFill="1" applyBorder="1" applyAlignment="1" applyProtection="1">
      <alignment horizontal="right" vertical="top" wrapText="1"/>
      <protection locked="0"/>
    </xf>
    <xf numFmtId="4" fontId="14" fillId="10" borderId="39" xfId="0" applyNumberFormat="1" applyFont="1" applyFill="1" applyBorder="1" applyAlignment="1" applyProtection="1">
      <alignment horizontal="right" vertical="top" wrapText="1"/>
      <protection locked="0"/>
    </xf>
    <xf numFmtId="0" fontId="5" fillId="8" borderId="33" xfId="0" applyFont="1" applyFill="1" applyBorder="1" applyAlignment="1" applyProtection="1">
      <alignment horizontal="right" vertical="top" wrapText="1"/>
      <protection locked="0"/>
    </xf>
    <xf numFmtId="164" fontId="14" fillId="8" borderId="37" xfId="0" applyNumberFormat="1" applyFont="1" applyFill="1" applyBorder="1" applyAlignment="1" applyProtection="1">
      <alignment horizontal="right" vertical="top" wrapText="1"/>
      <protection locked="0"/>
    </xf>
    <xf numFmtId="0" fontId="2" fillId="8" borderId="3" xfId="0" applyFont="1" applyFill="1" applyBorder="1" applyAlignment="1" applyProtection="1">
      <alignment horizontal="right" vertical="top" wrapText="1"/>
      <protection locked="0"/>
    </xf>
    <xf numFmtId="164" fontId="15" fillId="8" borderId="29" xfId="0" applyNumberFormat="1" applyFont="1" applyFill="1" applyBorder="1" applyAlignment="1" applyProtection="1">
      <alignment horizontal="right" vertical="top" wrapText="1"/>
      <protection locked="0"/>
    </xf>
    <xf numFmtId="0" fontId="2" fillId="8" borderId="15" xfId="0" applyFont="1" applyFill="1" applyBorder="1" applyAlignment="1" applyProtection="1">
      <alignment horizontal="right" vertical="top" wrapText="1"/>
      <protection locked="0"/>
    </xf>
    <xf numFmtId="164" fontId="15" fillId="8" borderId="7" xfId="0" applyNumberFormat="1" applyFont="1" applyFill="1" applyBorder="1" applyAlignment="1" applyProtection="1">
      <alignment horizontal="right" vertical="top" wrapText="1"/>
      <protection locked="0"/>
    </xf>
    <xf numFmtId="0" fontId="2" fillId="10" borderId="4" xfId="0" applyFont="1" applyFill="1" applyBorder="1" applyAlignment="1" applyProtection="1">
      <alignment horizontal="right" vertical="top" wrapText="1"/>
      <protection locked="0"/>
    </xf>
    <xf numFmtId="164" fontId="15" fillId="10" borderId="39" xfId="0" applyNumberFormat="1" applyFont="1" applyFill="1" applyBorder="1" applyAlignment="1" applyProtection="1">
      <alignment horizontal="right" vertical="top" wrapText="1"/>
      <protection locked="0"/>
    </xf>
    <xf numFmtId="0" fontId="2" fillId="8" borderId="14" xfId="0" applyFont="1" applyFill="1" applyBorder="1" applyAlignment="1" applyProtection="1">
      <alignment horizontal="right" vertical="top" wrapText="1"/>
      <protection locked="0"/>
    </xf>
    <xf numFmtId="164" fontId="15" fillId="8" borderId="6" xfId="0" applyNumberFormat="1" applyFont="1" applyFill="1" applyBorder="1" applyAlignment="1" applyProtection="1">
      <alignment horizontal="right" vertical="top" wrapText="1"/>
      <protection locked="0"/>
    </xf>
    <xf numFmtId="164" fontId="2" fillId="8" borderId="29" xfId="0" applyNumberFormat="1" applyFont="1" applyFill="1" applyBorder="1" applyAlignment="1" applyProtection="1">
      <alignment horizontal="right" vertical="top" wrapText="1"/>
      <protection locked="0"/>
    </xf>
    <xf numFmtId="0" fontId="2" fillId="8" borderId="22" xfId="0" applyFont="1" applyFill="1" applyBorder="1" applyAlignment="1" applyProtection="1">
      <alignment horizontal="right" vertical="top" wrapText="1"/>
      <protection locked="0"/>
    </xf>
    <xf numFmtId="164" fontId="23" fillId="8" borderId="42" xfId="0" applyNumberFormat="1" applyFont="1" applyFill="1" applyBorder="1" applyAlignment="1" applyProtection="1">
      <alignment horizontal="right" vertical="top" wrapText="1"/>
      <protection locked="0"/>
    </xf>
    <xf numFmtId="164" fontId="23" fillId="10" borderId="39" xfId="0" applyNumberFormat="1" applyFont="1" applyFill="1" applyBorder="1" applyAlignment="1" applyProtection="1">
      <alignment horizontal="right" vertical="top" wrapText="1"/>
      <protection locked="0"/>
    </xf>
    <xf numFmtId="0" fontId="5" fillId="11" borderId="33" xfId="0" applyFont="1" applyFill="1" applyBorder="1" applyAlignment="1" applyProtection="1">
      <alignment horizontal="right" vertical="top" wrapText="1"/>
      <protection locked="0"/>
    </xf>
    <xf numFmtId="164" fontId="14" fillId="11" borderId="37" xfId="0" applyNumberFormat="1" applyFont="1" applyFill="1" applyBorder="1" applyAlignment="1" applyProtection="1">
      <alignment horizontal="right" vertical="top" wrapText="1"/>
      <protection locked="0"/>
    </xf>
    <xf numFmtId="0" fontId="8" fillId="11" borderId="14" xfId="0" applyFont="1" applyFill="1" applyBorder="1" applyAlignment="1" applyProtection="1">
      <alignment horizontal="right" vertical="top" wrapText="1"/>
      <protection locked="0"/>
    </xf>
    <xf numFmtId="164" fontId="10" fillId="11" borderId="6" xfId="0" applyNumberFormat="1" applyFont="1" applyFill="1" applyBorder="1" applyAlignment="1" applyProtection="1">
      <alignment horizontal="right" vertical="top" wrapText="1"/>
      <protection locked="0"/>
    </xf>
    <xf numFmtId="0" fontId="2" fillId="11" borderId="3" xfId="0" applyFont="1" applyFill="1" applyBorder="1" applyAlignment="1" applyProtection="1">
      <alignment horizontal="right" vertical="top" wrapText="1"/>
      <protection locked="0"/>
    </xf>
    <xf numFmtId="164" fontId="10" fillId="11" borderId="29" xfId="0" applyNumberFormat="1" applyFont="1" applyFill="1" applyBorder="1" applyAlignment="1" applyProtection="1">
      <alignment horizontal="right" vertical="top" wrapText="1"/>
      <protection locked="0"/>
    </xf>
    <xf numFmtId="0" fontId="0" fillId="11" borderId="51" xfId="0" applyFill="1" applyBorder="1" applyProtection="1">
      <protection locked="0"/>
    </xf>
    <xf numFmtId="0" fontId="0" fillId="11" borderId="29" xfId="0" applyFill="1" applyBorder="1" applyProtection="1">
      <protection locked="0"/>
    </xf>
    <xf numFmtId="0" fontId="2" fillId="11" borderId="15" xfId="0" applyFont="1" applyFill="1" applyBorder="1" applyAlignment="1" applyProtection="1">
      <alignment horizontal="right" vertical="top" wrapText="1"/>
      <protection locked="0"/>
    </xf>
    <xf numFmtId="164" fontId="26" fillId="11" borderId="7" xfId="0" applyNumberFormat="1" applyFont="1" applyFill="1" applyBorder="1" applyAlignment="1" applyProtection="1">
      <alignment horizontal="right" vertical="top" wrapText="1"/>
      <protection locked="0"/>
    </xf>
    <xf numFmtId="0" fontId="2" fillId="10" borderId="35" xfId="0" applyFont="1" applyFill="1" applyBorder="1" applyAlignment="1" applyProtection="1">
      <alignment horizontal="right" vertical="top" wrapText="1"/>
      <protection locked="0"/>
    </xf>
    <xf numFmtId="164" fontId="26" fillId="10" borderId="39" xfId="0" applyNumberFormat="1" applyFont="1" applyFill="1" applyBorder="1" applyAlignment="1" applyProtection="1">
      <alignment horizontal="right" vertical="top" wrapText="1"/>
      <protection locked="0"/>
    </xf>
    <xf numFmtId="0" fontId="2" fillId="11" borderId="43" xfId="0" applyFont="1" applyFill="1" applyBorder="1" applyAlignment="1" applyProtection="1">
      <alignment horizontal="right" vertical="top" wrapText="1"/>
      <protection locked="0"/>
    </xf>
    <xf numFmtId="164" fontId="27" fillId="11" borderId="37" xfId="0" applyNumberFormat="1" applyFont="1" applyFill="1" applyBorder="1" applyAlignment="1" applyProtection="1">
      <alignment horizontal="right" vertical="top" wrapText="1"/>
      <protection locked="0"/>
    </xf>
    <xf numFmtId="0" fontId="2" fillId="11" borderId="46" xfId="0" applyFont="1" applyFill="1" applyBorder="1" applyAlignment="1" applyProtection="1">
      <alignment horizontal="right" vertical="top" wrapText="1"/>
      <protection locked="0"/>
    </xf>
    <xf numFmtId="164" fontId="26" fillId="11" borderId="6" xfId="0" applyNumberFormat="1" applyFont="1" applyFill="1" applyBorder="1" applyAlignment="1" applyProtection="1">
      <alignment horizontal="right" vertical="top" wrapText="1"/>
      <protection locked="0"/>
    </xf>
    <xf numFmtId="0" fontId="2" fillId="11" borderId="44" xfId="0" applyFont="1" applyFill="1" applyBorder="1" applyAlignment="1" applyProtection="1">
      <alignment horizontal="right" vertical="top" wrapText="1"/>
      <protection locked="0"/>
    </xf>
    <xf numFmtId="164" fontId="26" fillId="11" borderId="40" xfId="0" applyNumberFormat="1" applyFont="1" applyFill="1" applyBorder="1" applyAlignment="1" applyProtection="1">
      <alignment horizontal="right" vertical="top" wrapText="1"/>
      <protection locked="0"/>
    </xf>
    <xf numFmtId="0" fontId="2" fillId="11" borderId="45" xfId="0" applyFont="1" applyFill="1" applyBorder="1" applyAlignment="1" applyProtection="1">
      <alignment horizontal="right" vertical="top" wrapText="1"/>
      <protection locked="0"/>
    </xf>
    <xf numFmtId="164" fontId="26" fillId="11" borderId="42" xfId="0" applyNumberFormat="1" applyFont="1" applyFill="1" applyBorder="1" applyAlignment="1" applyProtection="1">
      <alignment horizontal="right" vertical="top" wrapText="1"/>
      <protection locked="0"/>
    </xf>
    <xf numFmtId="0" fontId="2" fillId="13" borderId="33" xfId="0" applyFont="1" applyFill="1" applyBorder="1" applyAlignment="1" applyProtection="1">
      <alignment horizontal="right" vertical="top" wrapText="1"/>
      <protection locked="0"/>
    </xf>
    <xf numFmtId="164" fontId="27" fillId="13" borderId="37" xfId="0" applyNumberFormat="1" applyFont="1" applyFill="1" applyBorder="1" applyAlignment="1" applyProtection="1">
      <alignment horizontal="right" vertical="top" wrapText="1"/>
      <protection locked="0"/>
    </xf>
    <xf numFmtId="0" fontId="2" fillId="13" borderId="14" xfId="0" applyFont="1" applyFill="1" applyBorder="1" applyAlignment="1" applyProtection="1">
      <alignment horizontal="right" vertical="top" wrapText="1"/>
      <protection locked="0"/>
    </xf>
    <xf numFmtId="164" fontId="26" fillId="13" borderId="6" xfId="0" applyNumberFormat="1" applyFont="1" applyFill="1" applyBorder="1" applyAlignment="1" applyProtection="1">
      <alignment horizontal="right" vertical="top" wrapText="1"/>
      <protection locked="0"/>
    </xf>
    <xf numFmtId="0" fontId="2" fillId="13" borderId="47" xfId="0" applyFont="1" applyFill="1" applyBorder="1" applyAlignment="1" applyProtection="1">
      <alignment horizontal="right" vertical="top" wrapText="1"/>
      <protection locked="0"/>
    </xf>
    <xf numFmtId="164" fontId="26" fillId="13" borderId="40" xfId="0" applyNumberFormat="1" applyFont="1" applyFill="1" applyBorder="1" applyAlignment="1" applyProtection="1">
      <alignment horizontal="right" vertical="top" wrapText="1"/>
      <protection locked="0"/>
    </xf>
    <xf numFmtId="0" fontId="2" fillId="13" borderId="15" xfId="0" applyFont="1" applyFill="1" applyBorder="1" applyAlignment="1" applyProtection="1">
      <alignment horizontal="right" vertical="top" wrapText="1"/>
      <protection locked="0"/>
    </xf>
    <xf numFmtId="164" fontId="26" fillId="13" borderId="42" xfId="0" applyNumberFormat="1" applyFont="1" applyFill="1" applyBorder="1" applyAlignment="1" applyProtection="1">
      <alignment horizontal="right" vertical="top" wrapText="1"/>
      <protection locked="0"/>
    </xf>
    <xf numFmtId="0" fontId="2" fillId="10" borderId="0" xfId="0" applyFont="1" applyFill="1" applyBorder="1" applyAlignment="1" applyProtection="1">
      <alignment horizontal="right" vertical="top" wrapText="1"/>
      <protection locked="0"/>
    </xf>
    <xf numFmtId="164" fontId="26" fillId="10" borderId="0" xfId="0" applyNumberFormat="1" applyFont="1" applyFill="1" applyBorder="1" applyAlignment="1" applyProtection="1">
      <alignment horizontal="right" vertical="top" wrapText="1"/>
      <protection locked="0"/>
    </xf>
    <xf numFmtId="0" fontId="5" fillId="7" borderId="33" xfId="0" applyFont="1" applyFill="1" applyBorder="1" applyAlignment="1" applyProtection="1">
      <alignment horizontal="right" vertical="top" wrapText="1"/>
      <protection locked="0"/>
    </xf>
    <xf numFmtId="164" fontId="14" fillId="7" borderId="37" xfId="0" applyNumberFormat="1" applyFont="1" applyFill="1" applyBorder="1" applyAlignment="1" applyProtection="1">
      <alignment horizontal="right" vertical="top" wrapText="1"/>
      <protection locked="0"/>
    </xf>
    <xf numFmtId="0" fontId="2" fillId="7" borderId="8" xfId="0" applyFont="1" applyFill="1" applyBorder="1" applyAlignment="1" applyProtection="1">
      <alignment horizontal="right" vertical="top" wrapText="1"/>
      <protection locked="0"/>
    </xf>
    <xf numFmtId="164" fontId="10" fillId="7" borderId="10" xfId="0" applyNumberFormat="1" applyFont="1" applyFill="1" applyBorder="1" applyAlignment="1" applyProtection="1">
      <alignment horizontal="right" vertical="top" wrapText="1"/>
      <protection locked="0"/>
    </xf>
    <xf numFmtId="0" fontId="2" fillId="7" borderId="3" xfId="0" applyFont="1" applyFill="1" applyBorder="1" applyAlignment="1" applyProtection="1">
      <alignment horizontal="right" vertical="top" wrapText="1"/>
      <protection locked="0"/>
    </xf>
    <xf numFmtId="164" fontId="10" fillId="7" borderId="29" xfId="0" applyNumberFormat="1" applyFont="1" applyFill="1" applyBorder="1" applyAlignment="1" applyProtection="1">
      <alignment horizontal="right" vertical="top" wrapText="1"/>
      <protection locked="0"/>
    </xf>
    <xf numFmtId="0" fontId="2" fillId="7" borderId="32" xfId="0" applyFont="1" applyFill="1" applyBorder="1" applyAlignment="1" applyProtection="1">
      <alignment horizontal="right" vertical="top" wrapText="1"/>
      <protection locked="0"/>
    </xf>
    <xf numFmtId="164" fontId="10" fillId="7" borderId="40" xfId="0" applyNumberFormat="1" applyFont="1" applyFill="1" applyBorder="1" applyAlignment="1" applyProtection="1">
      <alignment horizontal="right" vertical="top" wrapText="1"/>
      <protection locked="0"/>
    </xf>
    <xf numFmtId="0" fontId="2" fillId="7" borderId="47" xfId="0" applyFont="1" applyFill="1" applyBorder="1" applyAlignment="1" applyProtection="1">
      <alignment horizontal="right" vertical="top" wrapText="1"/>
      <protection locked="0"/>
    </xf>
    <xf numFmtId="0" fontId="2" fillId="7" borderId="15" xfId="0" applyFont="1" applyFill="1" applyBorder="1" applyAlignment="1" applyProtection="1">
      <alignment horizontal="right" vertical="top" wrapText="1"/>
      <protection locked="0"/>
    </xf>
    <xf numFmtId="164" fontId="10" fillId="7" borderId="7" xfId="0" applyNumberFormat="1" applyFont="1" applyFill="1" applyBorder="1" applyAlignment="1" applyProtection="1">
      <alignment horizontal="right" vertical="top" wrapText="1"/>
      <protection locked="0"/>
    </xf>
    <xf numFmtId="0" fontId="2" fillId="10" borderId="2" xfId="0" applyFont="1" applyFill="1" applyBorder="1" applyAlignment="1" applyProtection="1">
      <alignment horizontal="right" vertical="top" wrapText="1"/>
      <protection locked="0"/>
    </xf>
    <xf numFmtId="164" fontId="10" fillId="10" borderId="2" xfId="0" applyNumberFormat="1" applyFont="1" applyFill="1" applyBorder="1" applyAlignment="1" applyProtection="1">
      <alignment horizontal="right" vertical="top" wrapText="1"/>
      <protection locked="0"/>
    </xf>
    <xf numFmtId="164" fontId="1" fillId="9" borderId="33" xfId="0" applyNumberFormat="1" applyFont="1" applyFill="1" applyBorder="1" applyAlignment="1" applyProtection="1">
      <alignment horizontal="right" vertical="top" wrapText="1"/>
      <protection locked="0"/>
    </xf>
    <xf numFmtId="164" fontId="14" fillId="9" borderId="37" xfId="0" applyNumberFormat="1" applyFont="1" applyFill="1" applyBorder="1" applyAlignment="1" applyProtection="1">
      <alignment horizontal="right" vertical="top" wrapText="1"/>
      <protection locked="0"/>
    </xf>
    <xf numFmtId="0" fontId="1" fillId="10" borderId="33" xfId="0" applyFont="1" applyFill="1" applyBorder="1" applyAlignment="1" applyProtection="1">
      <alignment horizontal="right" vertical="top" wrapText="1"/>
      <protection locked="0"/>
    </xf>
    <xf numFmtId="164" fontId="14" fillId="10" borderId="37" xfId="0" applyNumberFormat="1" applyFont="1" applyFill="1" applyBorder="1" applyAlignment="1" applyProtection="1">
      <alignment horizontal="right" vertical="top" wrapText="1"/>
      <protection locked="0"/>
    </xf>
    <xf numFmtId="0" fontId="1" fillId="14" borderId="33" xfId="0" applyFont="1" applyFill="1" applyBorder="1" applyAlignment="1" applyProtection="1">
      <alignment horizontal="right" vertical="top" wrapText="1"/>
      <protection locked="0"/>
    </xf>
    <xf numFmtId="164" fontId="14" fillId="14" borderId="37" xfId="0" applyNumberFormat="1" applyFont="1" applyFill="1" applyBorder="1" applyAlignment="1" applyProtection="1">
      <alignment horizontal="right" vertical="top" wrapText="1"/>
      <protection locked="0"/>
    </xf>
    <xf numFmtId="0" fontId="8" fillId="10" borderId="2" xfId="0" applyFont="1" applyFill="1" applyBorder="1" applyAlignment="1" applyProtection="1">
      <alignment horizontal="right" vertical="top" wrapText="1"/>
      <protection locked="0"/>
    </xf>
    <xf numFmtId="164" fontId="8" fillId="10" borderId="2" xfId="0" applyNumberFormat="1" applyFont="1" applyFill="1" applyBorder="1" applyAlignment="1" applyProtection="1">
      <alignment horizontal="right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8" fillId="2" borderId="3" xfId="0" applyFont="1" applyFill="1" applyBorder="1" applyProtection="1">
      <protection locked="0"/>
    </xf>
    <xf numFmtId="0" fontId="19" fillId="2" borderId="29" xfId="0" applyFont="1" applyFill="1" applyBorder="1" applyProtection="1">
      <protection locked="0"/>
    </xf>
    <xf numFmtId="0" fontId="18" fillId="2" borderId="32" xfId="0" applyFont="1" applyFill="1" applyBorder="1" applyProtection="1">
      <protection locked="0"/>
    </xf>
    <xf numFmtId="0" fontId="0" fillId="0" borderId="0" xfId="0" applyProtection="1">
      <protection locked="0"/>
    </xf>
    <xf numFmtId="3" fontId="0" fillId="0" borderId="52" xfId="0" applyNumberFormat="1" applyBorder="1" applyProtection="1">
      <protection locked="0"/>
    </xf>
    <xf numFmtId="3" fontId="0" fillId="0" borderId="28" xfId="0" applyNumberFormat="1" applyBorder="1" applyProtection="1">
      <protection locked="0"/>
    </xf>
    <xf numFmtId="0" fontId="8" fillId="16" borderId="52" xfId="0" applyFont="1" applyFill="1" applyBorder="1" applyAlignment="1" applyProtection="1">
      <alignment vertical="top" wrapText="1"/>
      <protection locked="0"/>
    </xf>
    <xf numFmtId="0" fontId="8" fillId="16" borderId="53" xfId="0" applyFont="1" applyFill="1" applyBorder="1" applyAlignment="1" applyProtection="1">
      <alignment vertical="top" wrapText="1"/>
      <protection locked="0"/>
    </xf>
    <xf numFmtId="0" fontId="5" fillId="6" borderId="34" xfId="0" applyFont="1" applyFill="1" applyBorder="1" applyAlignment="1" applyProtection="1">
      <alignment vertical="top" wrapText="1"/>
      <protection locked="0"/>
    </xf>
    <xf numFmtId="3" fontId="22" fillId="16" borderId="52" xfId="1" applyNumberFormat="1" applyFill="1" applyBorder="1" applyProtection="1">
      <protection locked="0"/>
    </xf>
    <xf numFmtId="0" fontId="5" fillId="6" borderId="52" xfId="0" applyFont="1" applyFill="1" applyBorder="1" applyAlignment="1" applyProtection="1">
      <alignment vertical="top" wrapText="1"/>
      <protection locked="0"/>
    </xf>
    <xf numFmtId="3" fontId="22" fillId="10" borderId="28" xfId="1" applyNumberFormat="1" applyFill="1" applyBorder="1" applyProtection="1"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/>
    </xf>
    <xf numFmtId="0" fontId="4" fillId="10" borderId="0" xfId="0" applyFont="1" applyFill="1" applyBorder="1" applyAlignment="1">
      <alignment horizontal="center"/>
    </xf>
    <xf numFmtId="0" fontId="1" fillId="0" borderId="14" xfId="0" applyFont="1" applyBorder="1" applyAlignment="1">
      <alignment vertical="top" wrapText="1"/>
    </xf>
    <xf numFmtId="0" fontId="1" fillId="0" borderId="47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164" fontId="1" fillId="5" borderId="10" xfId="0" applyNumberFormat="1" applyFont="1" applyFill="1" applyBorder="1" applyAlignment="1">
      <alignment vertical="top" wrapText="1"/>
    </xf>
    <xf numFmtId="164" fontId="1" fillId="5" borderId="42" xfId="0" applyNumberFormat="1" applyFont="1" applyFill="1" applyBorder="1" applyAlignment="1">
      <alignment vertical="top" wrapText="1"/>
    </xf>
    <xf numFmtId="3" fontId="1" fillId="5" borderId="14" xfId="0" applyNumberFormat="1" applyFont="1" applyFill="1" applyBorder="1" applyAlignment="1" applyProtection="1">
      <alignment vertical="top" wrapText="1"/>
      <protection locked="0"/>
    </xf>
    <xf numFmtId="3" fontId="1" fillId="5" borderId="22" xfId="0" applyNumberFormat="1" applyFont="1" applyFill="1" applyBorder="1" applyAlignment="1" applyProtection="1">
      <alignment vertical="top" wrapText="1"/>
      <protection locked="0"/>
    </xf>
    <xf numFmtId="164" fontId="16" fillId="5" borderId="10" xfId="0" applyNumberFormat="1" applyFont="1" applyFill="1" applyBorder="1" applyAlignment="1" applyProtection="1">
      <alignment vertical="top" wrapText="1"/>
      <protection locked="0"/>
    </xf>
    <xf numFmtId="164" fontId="16" fillId="5" borderId="42" xfId="0" applyNumberFormat="1" applyFont="1" applyFill="1" applyBorder="1" applyAlignment="1" applyProtection="1">
      <alignment vertical="top" wrapText="1"/>
      <protection locked="0"/>
    </xf>
    <xf numFmtId="0" fontId="4" fillId="2" borderId="2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" fillId="0" borderId="9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1" fontId="5" fillId="3" borderId="55" xfId="0" applyNumberFormat="1" applyFont="1" applyFill="1" applyBorder="1" applyAlignment="1" applyProtection="1">
      <alignment vertical="top" wrapText="1"/>
    </xf>
    <xf numFmtId="1" fontId="5" fillId="3" borderId="56" xfId="0" applyNumberFormat="1" applyFont="1" applyFill="1" applyBorder="1" applyAlignment="1" applyProtection="1">
      <alignment vertical="top" wrapText="1"/>
    </xf>
    <xf numFmtId="0" fontId="4" fillId="2" borderId="27" xfId="0" applyFont="1" applyFill="1" applyBorder="1" applyAlignment="1">
      <alignment horizontal="center"/>
    </xf>
    <xf numFmtId="0" fontId="1" fillId="0" borderId="8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3" fontId="1" fillId="3" borderId="14" xfId="0" applyNumberFormat="1" applyFont="1" applyFill="1" applyBorder="1" applyAlignment="1" applyProtection="1">
      <alignment vertical="top" wrapText="1"/>
      <protection locked="0"/>
    </xf>
    <xf numFmtId="3" fontId="1" fillId="3" borderId="15" xfId="0" applyNumberFormat="1" applyFont="1" applyFill="1" applyBorder="1" applyAlignment="1" applyProtection="1">
      <alignment vertical="top" wrapText="1"/>
      <protection locked="0"/>
    </xf>
    <xf numFmtId="164" fontId="16" fillId="3" borderId="6" xfId="0" applyNumberFormat="1" applyFont="1" applyFill="1" applyBorder="1" applyAlignment="1" applyProtection="1">
      <alignment vertical="top" wrapText="1"/>
      <protection locked="0"/>
    </xf>
    <xf numFmtId="164" fontId="16" fillId="3" borderId="7" xfId="0" applyNumberFormat="1" applyFont="1" applyFill="1" applyBorder="1" applyAlignment="1" applyProtection="1">
      <alignment vertical="top" wrapText="1"/>
      <protection locked="0"/>
    </xf>
  </cellXfs>
  <cellStyles count="2">
    <cellStyle name="Navadno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37"/>
  <sheetViews>
    <sheetView tabSelected="1" zoomScale="85" zoomScaleNormal="85" workbookViewId="0">
      <selection activeCell="G60" sqref="G60:G61"/>
    </sheetView>
  </sheetViews>
  <sheetFormatPr defaultRowHeight="12.75"/>
  <cols>
    <col min="1" max="1" width="1.140625" customWidth="1"/>
    <col min="3" max="3" width="64" customWidth="1"/>
    <col min="4" max="5" width="9.85546875" customWidth="1"/>
    <col min="6" max="6" width="13.7109375" customWidth="1"/>
    <col min="7" max="7" width="10.85546875" customWidth="1"/>
    <col min="8" max="8" width="10.7109375" customWidth="1"/>
    <col min="12" max="12" width="27.7109375" customWidth="1"/>
  </cols>
  <sheetData>
    <row r="1" spans="2:8" ht="13.5" customHeight="1" thickBot="1"/>
    <row r="2" spans="2:8" s="22" customFormat="1" ht="18" customHeight="1" thickBot="1">
      <c r="B2" s="28"/>
      <c r="C2" s="61" t="s">
        <v>10</v>
      </c>
      <c r="D2" s="11"/>
      <c r="E2" s="11"/>
      <c r="F2" s="11"/>
      <c r="G2" s="378" t="s">
        <v>8</v>
      </c>
      <c r="H2" s="379"/>
    </row>
    <row r="3" spans="2:8" s="22" customFormat="1" ht="13.5" customHeight="1">
      <c r="B3" s="387" t="s">
        <v>14</v>
      </c>
      <c r="C3" s="382" t="s">
        <v>0</v>
      </c>
      <c r="D3" s="180" t="s">
        <v>1</v>
      </c>
      <c r="E3" s="180" t="s">
        <v>2</v>
      </c>
      <c r="F3" s="181" t="s">
        <v>141</v>
      </c>
      <c r="G3" s="14" t="s">
        <v>142</v>
      </c>
      <c r="H3" s="7" t="s">
        <v>9</v>
      </c>
    </row>
    <row r="4" spans="2:8" ht="13.5" customHeight="1" thickBot="1">
      <c r="B4" s="388"/>
      <c r="C4" s="383"/>
      <c r="D4" s="182"/>
      <c r="E4" s="183" t="s">
        <v>140</v>
      </c>
      <c r="F4" s="184" t="s">
        <v>4</v>
      </c>
      <c r="G4" s="15" t="s">
        <v>4</v>
      </c>
      <c r="H4" s="8" t="s">
        <v>4</v>
      </c>
    </row>
    <row r="5" spans="2:8" ht="13.5" customHeight="1" thickBot="1">
      <c r="B5" s="9"/>
      <c r="C5" s="140" t="s">
        <v>136</v>
      </c>
      <c r="D5" s="185"/>
      <c r="E5" s="186"/>
      <c r="F5" s="187"/>
      <c r="G5" s="89"/>
      <c r="H5" s="90"/>
    </row>
    <row r="6" spans="2:8" ht="13.5" customHeight="1" thickBot="1">
      <c r="B6" s="84" t="s">
        <v>45</v>
      </c>
      <c r="C6" s="85" t="s">
        <v>24</v>
      </c>
      <c r="D6" s="188"/>
      <c r="E6" s="188"/>
      <c r="F6" s="189">
        <f>SUM(F7:F11)</f>
        <v>1600</v>
      </c>
      <c r="G6" s="271">
        <f>SUM(G7:G11)</f>
        <v>0</v>
      </c>
      <c r="H6" s="272">
        <f>SUM(H7:H11)</f>
        <v>-1600</v>
      </c>
    </row>
    <row r="7" spans="2:8" ht="13.5" customHeight="1">
      <c r="B7" s="87" t="s">
        <v>15</v>
      </c>
      <c r="C7" s="88" t="s">
        <v>63</v>
      </c>
      <c r="D7" s="190">
        <v>6</v>
      </c>
      <c r="E7" s="190">
        <v>60</v>
      </c>
      <c r="F7" s="191">
        <f t="shared" ref="F7:F12" si="0">D7*E7</f>
        <v>360</v>
      </c>
      <c r="G7" s="273">
        <v>0</v>
      </c>
      <c r="H7" s="274">
        <f t="shared" ref="H7:H12" si="1">G7-F7</f>
        <v>-360</v>
      </c>
    </row>
    <row r="8" spans="2:8" ht="13.5" customHeight="1">
      <c r="B8" s="87" t="s">
        <v>15</v>
      </c>
      <c r="C8" s="86" t="s">
        <v>64</v>
      </c>
      <c r="D8" s="192">
        <v>14</v>
      </c>
      <c r="E8" s="192">
        <v>60</v>
      </c>
      <c r="F8" s="193">
        <f t="shared" si="0"/>
        <v>840</v>
      </c>
      <c r="G8" s="275">
        <v>0</v>
      </c>
      <c r="H8" s="276">
        <f t="shared" si="1"/>
        <v>-840</v>
      </c>
    </row>
    <row r="9" spans="2:8" ht="13.5" customHeight="1">
      <c r="B9" s="87" t="s">
        <v>46</v>
      </c>
      <c r="C9" s="86" t="s">
        <v>126</v>
      </c>
      <c r="D9" s="192">
        <v>1</v>
      </c>
      <c r="E9" s="192">
        <v>180</v>
      </c>
      <c r="F9" s="193">
        <f t="shared" si="0"/>
        <v>180</v>
      </c>
      <c r="G9" s="275">
        <v>0</v>
      </c>
      <c r="H9" s="276">
        <f t="shared" si="1"/>
        <v>-180</v>
      </c>
    </row>
    <row r="10" spans="2:8" ht="13.5" customHeight="1">
      <c r="B10" s="134" t="s">
        <v>123</v>
      </c>
      <c r="C10" s="133" t="s">
        <v>127</v>
      </c>
      <c r="D10" s="194">
        <v>1</v>
      </c>
      <c r="E10" s="194">
        <v>100</v>
      </c>
      <c r="F10" s="195">
        <f t="shared" si="0"/>
        <v>100</v>
      </c>
      <c r="G10" s="277">
        <v>0</v>
      </c>
      <c r="H10" s="278">
        <f t="shared" si="1"/>
        <v>-100</v>
      </c>
    </row>
    <row r="11" spans="2:8" ht="13.5" customHeight="1" thickBot="1">
      <c r="B11" s="108" t="s">
        <v>124</v>
      </c>
      <c r="C11" s="109" t="s">
        <v>125</v>
      </c>
      <c r="D11" s="196" t="s">
        <v>73</v>
      </c>
      <c r="E11" s="197">
        <v>30</v>
      </c>
      <c r="F11" s="198">
        <f t="shared" si="0"/>
        <v>120</v>
      </c>
      <c r="G11" s="279">
        <v>0</v>
      </c>
      <c r="H11" s="280">
        <f t="shared" si="1"/>
        <v>-120</v>
      </c>
    </row>
    <row r="12" spans="2:8" ht="13.5" customHeight="1" thickBot="1">
      <c r="B12" s="106"/>
      <c r="C12" s="107" t="s">
        <v>5</v>
      </c>
      <c r="D12" s="199">
        <v>20</v>
      </c>
      <c r="E12" s="199">
        <v>24</v>
      </c>
      <c r="F12" s="200">
        <f t="shared" si="0"/>
        <v>480</v>
      </c>
      <c r="G12" s="281">
        <v>0</v>
      </c>
      <c r="H12" s="282">
        <f t="shared" si="1"/>
        <v>-480</v>
      </c>
    </row>
    <row r="13" spans="2:8" ht="13.5" customHeight="1" thickBot="1">
      <c r="B13" s="5"/>
      <c r="C13" s="2" t="s">
        <v>72</v>
      </c>
      <c r="D13" s="201"/>
      <c r="E13" s="201"/>
      <c r="F13" s="202">
        <f>F6/22/20</f>
        <v>3.6363636363636367</v>
      </c>
      <c r="G13" s="283"/>
      <c r="H13" s="284">
        <f>H6/22/20</f>
        <v>-3.6363636363636367</v>
      </c>
    </row>
    <row r="14" spans="2:8" ht="13.5" customHeight="1" thickBot="1">
      <c r="B14" s="71" t="s">
        <v>47</v>
      </c>
      <c r="C14" s="72" t="s">
        <v>48</v>
      </c>
      <c r="D14" s="203"/>
      <c r="E14" s="203"/>
      <c r="F14" s="204">
        <f>SUM(F15:F18)</f>
        <v>340</v>
      </c>
      <c r="G14" s="285">
        <f>SUM(G15:G18)</f>
        <v>0</v>
      </c>
      <c r="H14" s="286">
        <f>SUM(H15:H18)</f>
        <v>-340</v>
      </c>
    </row>
    <row r="15" spans="2:8" ht="13.5" customHeight="1">
      <c r="B15" s="78" t="s">
        <v>26</v>
      </c>
      <c r="C15" s="73" t="s">
        <v>17</v>
      </c>
      <c r="D15" s="205">
        <v>3</v>
      </c>
      <c r="E15" s="205">
        <v>18</v>
      </c>
      <c r="F15" s="206">
        <f>D15*E15</f>
        <v>54</v>
      </c>
      <c r="G15" s="287">
        <v>0</v>
      </c>
      <c r="H15" s="288">
        <f>G15-F15</f>
        <v>-54</v>
      </c>
    </row>
    <row r="16" spans="2:8" ht="13.5" customHeight="1">
      <c r="B16" s="78" t="s">
        <v>26</v>
      </c>
      <c r="C16" s="73" t="s">
        <v>18</v>
      </c>
      <c r="D16" s="205">
        <v>7</v>
      </c>
      <c r="E16" s="205">
        <v>18</v>
      </c>
      <c r="F16" s="206">
        <f>D16*E16</f>
        <v>126</v>
      </c>
      <c r="G16" s="287">
        <v>0</v>
      </c>
      <c r="H16" s="288">
        <f>G16-F16</f>
        <v>-126</v>
      </c>
    </row>
    <row r="17" spans="2:8" ht="13.5" customHeight="1">
      <c r="B17" s="78" t="s">
        <v>49</v>
      </c>
      <c r="C17" s="73" t="s">
        <v>12</v>
      </c>
      <c r="D17" s="205">
        <v>6</v>
      </c>
      <c r="E17" s="207">
        <v>8</v>
      </c>
      <c r="F17" s="206">
        <f>D17*E17</f>
        <v>48</v>
      </c>
      <c r="G17" s="287">
        <v>0</v>
      </c>
      <c r="H17" s="288">
        <f>G17-F17</f>
        <v>-48</v>
      </c>
    </row>
    <row r="18" spans="2:8" ht="13.5" customHeight="1" thickBot="1">
      <c r="B18" s="104" t="s">
        <v>49</v>
      </c>
      <c r="C18" s="105" t="s">
        <v>11</v>
      </c>
      <c r="D18" s="208">
        <v>14</v>
      </c>
      <c r="E18" s="208">
        <v>8</v>
      </c>
      <c r="F18" s="209">
        <f>D18*E18</f>
        <v>112</v>
      </c>
      <c r="G18" s="289">
        <v>0</v>
      </c>
      <c r="H18" s="290">
        <f>G18-F18</f>
        <v>-112</v>
      </c>
    </row>
    <row r="19" spans="2:8" ht="13.5" customHeight="1" thickBot="1">
      <c r="B19" s="75"/>
      <c r="C19" s="76"/>
      <c r="D19" s="210"/>
      <c r="E19" s="210"/>
      <c r="F19" s="211"/>
      <c r="G19" s="291"/>
      <c r="H19" s="292"/>
    </row>
    <row r="20" spans="2:8" ht="13.5" customHeight="1" thickBot="1">
      <c r="B20" s="71" t="s">
        <v>50</v>
      </c>
      <c r="C20" s="72" t="s">
        <v>53</v>
      </c>
      <c r="D20" s="203"/>
      <c r="E20" s="203"/>
      <c r="F20" s="204">
        <f>SUM(F21:F23)</f>
        <v>86</v>
      </c>
      <c r="G20" s="285">
        <f>SUM(G21:G23)</f>
        <v>0</v>
      </c>
      <c r="H20" s="286">
        <f>SUM(H21:H23)</f>
        <v>-86</v>
      </c>
    </row>
    <row r="21" spans="2:8" ht="13.5" customHeight="1">
      <c r="B21" s="114" t="s">
        <v>27</v>
      </c>
      <c r="C21" s="115" t="s">
        <v>16</v>
      </c>
      <c r="D21" s="212">
        <v>5</v>
      </c>
      <c r="E21" s="212">
        <v>8</v>
      </c>
      <c r="F21" s="213">
        <f>D21*E21</f>
        <v>40</v>
      </c>
      <c r="G21" s="293">
        <v>0</v>
      </c>
      <c r="H21" s="294">
        <f>G21-F21</f>
        <v>-40</v>
      </c>
    </row>
    <row r="22" spans="2:8" s="153" customFormat="1" ht="13.5" customHeight="1">
      <c r="B22" s="78" t="s">
        <v>28</v>
      </c>
      <c r="C22" s="73" t="s">
        <v>51</v>
      </c>
      <c r="D22" s="205">
        <v>2</v>
      </c>
      <c r="E22" s="205">
        <v>15</v>
      </c>
      <c r="F22" s="214">
        <f>D22*E22</f>
        <v>30</v>
      </c>
      <c r="G22" s="287">
        <v>0</v>
      </c>
      <c r="H22" s="295">
        <f>G22-F22</f>
        <v>-30</v>
      </c>
    </row>
    <row r="23" spans="2:8" ht="13.5" customHeight="1" thickBot="1">
      <c r="B23" s="116" t="s">
        <v>76</v>
      </c>
      <c r="C23" s="117" t="s">
        <v>6</v>
      </c>
      <c r="D23" s="215" t="s">
        <v>73</v>
      </c>
      <c r="E23" s="215">
        <v>4</v>
      </c>
      <c r="F23" s="216">
        <f>D23*E23</f>
        <v>16</v>
      </c>
      <c r="G23" s="296">
        <v>0</v>
      </c>
      <c r="H23" s="297">
        <f>G23-F23</f>
        <v>-16</v>
      </c>
    </row>
    <row r="24" spans="2:8" ht="13.5" customHeight="1" thickBot="1">
      <c r="B24" s="6"/>
      <c r="C24" s="4"/>
      <c r="D24" s="217"/>
      <c r="E24" s="217"/>
      <c r="F24" s="211"/>
      <c r="G24" s="291"/>
      <c r="H24" s="298"/>
    </row>
    <row r="25" spans="2:8" ht="13.5" customHeight="1" thickBot="1">
      <c r="B25" s="80" t="s">
        <v>57</v>
      </c>
      <c r="C25" s="81" t="s">
        <v>54</v>
      </c>
      <c r="D25" s="218"/>
      <c r="E25" s="218"/>
      <c r="F25" s="219">
        <f>F26+F27+F28+F29+F30+F32+F31</f>
        <v>222</v>
      </c>
      <c r="G25" s="299">
        <f>SUM(G27:G32)</f>
        <v>0</v>
      </c>
      <c r="H25" s="300">
        <f>H26+H27+H28+H29+H30+H32+H31</f>
        <v>-222</v>
      </c>
    </row>
    <row r="26" spans="2:8" ht="13.5" customHeight="1">
      <c r="B26" s="129" t="s">
        <v>29</v>
      </c>
      <c r="C26" s="130" t="s">
        <v>130</v>
      </c>
      <c r="D26" s="220" t="s">
        <v>19</v>
      </c>
      <c r="E26" s="220" t="s">
        <v>131</v>
      </c>
      <c r="F26" s="221">
        <f t="shared" ref="F26:F32" si="2">D26*E26</f>
        <v>60</v>
      </c>
      <c r="G26" s="301">
        <v>0</v>
      </c>
      <c r="H26" s="302">
        <f t="shared" ref="H26:H32" si="3">G26-F26</f>
        <v>-60</v>
      </c>
    </row>
    <row r="27" spans="2:8">
      <c r="B27" s="82" t="s">
        <v>30</v>
      </c>
      <c r="C27" s="93" t="s">
        <v>52</v>
      </c>
      <c r="D27" s="222" t="s">
        <v>19</v>
      </c>
      <c r="E27" s="223">
        <v>10</v>
      </c>
      <c r="F27" s="224">
        <f t="shared" si="2"/>
        <v>10</v>
      </c>
      <c r="G27" s="303">
        <v>0</v>
      </c>
      <c r="H27" s="304">
        <f t="shared" si="3"/>
        <v>-10</v>
      </c>
    </row>
    <row r="28" spans="2:8" ht="13.5" customHeight="1">
      <c r="B28" s="82" t="s">
        <v>31</v>
      </c>
      <c r="C28" s="93" t="s">
        <v>75</v>
      </c>
      <c r="D28" s="222" t="s">
        <v>19</v>
      </c>
      <c r="E28" s="223">
        <v>12</v>
      </c>
      <c r="F28" s="224">
        <f t="shared" si="2"/>
        <v>12</v>
      </c>
      <c r="G28" s="303">
        <v>0</v>
      </c>
      <c r="H28" s="304">
        <f t="shared" si="3"/>
        <v>-12</v>
      </c>
    </row>
    <row r="29" spans="2:8" ht="13.5" customHeight="1">
      <c r="B29" s="82" t="s">
        <v>74</v>
      </c>
      <c r="C29" s="93" t="s">
        <v>32</v>
      </c>
      <c r="D29" s="222" t="s">
        <v>121</v>
      </c>
      <c r="E29" s="223">
        <v>9</v>
      </c>
      <c r="F29" s="225">
        <f t="shared" si="2"/>
        <v>45</v>
      </c>
      <c r="G29" s="303">
        <v>0</v>
      </c>
      <c r="H29" s="304">
        <f t="shared" si="3"/>
        <v>-45</v>
      </c>
    </row>
    <row r="30" spans="2:8" ht="13.5" customHeight="1">
      <c r="B30" s="82" t="s">
        <v>95</v>
      </c>
      <c r="C30" s="93" t="s">
        <v>78</v>
      </c>
      <c r="D30" s="222" t="s">
        <v>121</v>
      </c>
      <c r="E30" s="223">
        <v>3</v>
      </c>
      <c r="F30" s="224">
        <f t="shared" si="2"/>
        <v>15</v>
      </c>
      <c r="G30" s="303">
        <v>0</v>
      </c>
      <c r="H30" s="304">
        <f t="shared" si="3"/>
        <v>-15</v>
      </c>
    </row>
    <row r="31" spans="2:8" ht="13.5" customHeight="1">
      <c r="B31" s="82" t="s">
        <v>96</v>
      </c>
      <c r="C31" s="135" t="s">
        <v>129</v>
      </c>
      <c r="D31" s="226">
        <v>5</v>
      </c>
      <c r="E31" s="227">
        <v>10</v>
      </c>
      <c r="F31" s="228">
        <f t="shared" si="2"/>
        <v>50</v>
      </c>
      <c r="G31" s="305">
        <v>0</v>
      </c>
      <c r="H31" s="306">
        <f t="shared" si="3"/>
        <v>-50</v>
      </c>
    </row>
    <row r="32" spans="2:8" ht="13.5" customHeight="1" thickBot="1">
      <c r="B32" s="136" t="s">
        <v>132</v>
      </c>
      <c r="C32" s="95" t="s">
        <v>20</v>
      </c>
      <c r="D32" s="229">
        <v>2</v>
      </c>
      <c r="E32" s="229">
        <v>15</v>
      </c>
      <c r="F32" s="230">
        <f t="shared" si="2"/>
        <v>30</v>
      </c>
      <c r="G32" s="307">
        <v>0</v>
      </c>
      <c r="H32" s="308">
        <f t="shared" si="3"/>
        <v>-30</v>
      </c>
    </row>
    <row r="33" spans="2:8" ht="13.5" customHeight="1" thickBot="1">
      <c r="B33" s="75"/>
      <c r="C33" s="76"/>
      <c r="D33" s="210"/>
      <c r="E33" s="210"/>
      <c r="F33" s="231"/>
      <c r="G33" s="309"/>
      <c r="H33" s="310"/>
    </row>
    <row r="34" spans="2:8" ht="13.5" customHeight="1" thickBot="1">
      <c r="B34" s="110" t="s">
        <v>79</v>
      </c>
      <c r="C34" s="81" t="s">
        <v>80</v>
      </c>
      <c r="D34" s="232"/>
      <c r="E34" s="232"/>
      <c r="F34" s="219">
        <f>F35+F36+F37+F38+F39</f>
        <v>92</v>
      </c>
      <c r="G34" s="311">
        <f>SUM(G35:G39)</f>
        <v>0</v>
      </c>
      <c r="H34" s="312">
        <f>H35+H36+H37+H38+H39</f>
        <v>-92</v>
      </c>
    </row>
    <row r="35" spans="2:8" ht="13.5" customHeight="1">
      <c r="B35" s="91" t="s">
        <v>81</v>
      </c>
      <c r="C35" s="92" t="s">
        <v>82</v>
      </c>
      <c r="D35" s="233">
        <v>1</v>
      </c>
      <c r="E35" s="233">
        <v>16</v>
      </c>
      <c r="F35" s="234">
        <f>D35*E35</f>
        <v>16</v>
      </c>
      <c r="G35" s="313">
        <v>0</v>
      </c>
      <c r="H35" s="314">
        <f>G35-F35</f>
        <v>-16</v>
      </c>
    </row>
    <row r="36" spans="2:8" ht="13.5" customHeight="1">
      <c r="B36" s="82" t="s">
        <v>83</v>
      </c>
      <c r="C36" s="83" t="s">
        <v>85</v>
      </c>
      <c r="D36" s="223">
        <v>1</v>
      </c>
      <c r="E36" s="223">
        <v>21</v>
      </c>
      <c r="F36" s="235">
        <f>D36*E36</f>
        <v>21</v>
      </c>
      <c r="G36" s="315">
        <v>0</v>
      </c>
      <c r="H36" s="316">
        <f>G36-F36</f>
        <v>-21</v>
      </c>
    </row>
    <row r="37" spans="2:8" ht="13.5" customHeight="1">
      <c r="B37" s="82" t="s">
        <v>84</v>
      </c>
      <c r="C37" s="83" t="s">
        <v>86</v>
      </c>
      <c r="D37" s="223">
        <v>1</v>
      </c>
      <c r="E37" s="223">
        <v>12</v>
      </c>
      <c r="F37" s="235">
        <f>D37*E37</f>
        <v>12</v>
      </c>
      <c r="G37" s="315">
        <v>0</v>
      </c>
      <c r="H37" s="316">
        <f>G37-F37</f>
        <v>-12</v>
      </c>
    </row>
    <row r="38" spans="2:8" ht="13.5" customHeight="1">
      <c r="B38" s="82" t="s">
        <v>87</v>
      </c>
      <c r="C38" s="83" t="s">
        <v>133</v>
      </c>
      <c r="D38" s="223">
        <v>1</v>
      </c>
      <c r="E38" s="223">
        <v>40</v>
      </c>
      <c r="F38" s="235">
        <f>D38*E38</f>
        <v>40</v>
      </c>
      <c r="G38" s="315">
        <v>0</v>
      </c>
      <c r="H38" s="316">
        <f>G38-F38</f>
        <v>-40</v>
      </c>
    </row>
    <row r="39" spans="2:8" ht="13.5" customHeight="1" thickBot="1">
      <c r="B39" s="94" t="s">
        <v>88</v>
      </c>
      <c r="C39" s="95" t="s">
        <v>22</v>
      </c>
      <c r="D39" s="229">
        <v>1</v>
      </c>
      <c r="E39" s="229">
        <v>3</v>
      </c>
      <c r="F39" s="236">
        <f>D39*E39</f>
        <v>3</v>
      </c>
      <c r="G39" s="317">
        <v>0</v>
      </c>
      <c r="H39" s="318">
        <f>G39-F39</f>
        <v>-3</v>
      </c>
    </row>
    <row r="40" spans="2:8" ht="13.5" customHeight="1" thickBot="1">
      <c r="B40" s="75"/>
      <c r="C40" s="76"/>
      <c r="D40" s="210"/>
      <c r="E40" s="210"/>
      <c r="F40" s="231"/>
      <c r="G40" s="309"/>
      <c r="H40" s="310"/>
    </row>
    <row r="41" spans="2:8" ht="13.5" customHeight="1" thickBot="1">
      <c r="B41" s="120" t="s">
        <v>89</v>
      </c>
      <c r="C41" s="111" t="s">
        <v>111</v>
      </c>
      <c r="D41" s="237"/>
      <c r="E41" s="237"/>
      <c r="F41" s="238">
        <f>F42+F43+F44</f>
        <v>37</v>
      </c>
      <c r="G41" s="319">
        <f>SUM(G42:G44)</f>
        <v>0</v>
      </c>
      <c r="H41" s="320">
        <f>H42+H43+H44</f>
        <v>-37</v>
      </c>
    </row>
    <row r="42" spans="2:8" ht="13.5" customHeight="1">
      <c r="B42" s="112" t="s">
        <v>90</v>
      </c>
      <c r="C42" s="113" t="s">
        <v>77</v>
      </c>
      <c r="D42" s="239">
        <v>5</v>
      </c>
      <c r="E42" s="239">
        <v>3</v>
      </c>
      <c r="F42" s="240">
        <f>D42*E42</f>
        <v>15</v>
      </c>
      <c r="G42" s="321">
        <v>0</v>
      </c>
      <c r="H42" s="322">
        <f>G42-F42</f>
        <v>-15</v>
      </c>
    </row>
    <row r="43" spans="2:8" ht="13.5" customHeight="1">
      <c r="B43" s="121" t="s">
        <v>91</v>
      </c>
      <c r="C43" s="122" t="s">
        <v>93</v>
      </c>
      <c r="D43" s="241">
        <v>2</v>
      </c>
      <c r="E43" s="241">
        <v>8</v>
      </c>
      <c r="F43" s="242">
        <f>D43*E43</f>
        <v>16</v>
      </c>
      <c r="G43" s="323">
        <v>0</v>
      </c>
      <c r="H43" s="324">
        <f>G43-F43</f>
        <v>-16</v>
      </c>
    </row>
    <row r="44" spans="2:8" ht="13.5" customHeight="1" thickBot="1">
      <c r="B44" s="123" t="s">
        <v>92</v>
      </c>
      <c r="C44" s="124" t="s">
        <v>94</v>
      </c>
      <c r="D44" s="243">
        <v>2</v>
      </c>
      <c r="E44" s="243">
        <v>3</v>
      </c>
      <c r="F44" s="244">
        <f>D44*E44</f>
        <v>6</v>
      </c>
      <c r="G44" s="325">
        <v>0</v>
      </c>
      <c r="H44" s="326">
        <f>G44-F44</f>
        <v>-6</v>
      </c>
    </row>
    <row r="45" spans="2:8" ht="13.5" customHeight="1" thickBot="1">
      <c r="B45" s="6"/>
      <c r="C45" s="77"/>
      <c r="D45" s="210"/>
      <c r="E45" s="210"/>
      <c r="F45" s="231"/>
      <c r="G45" s="327"/>
      <c r="H45" s="328"/>
    </row>
    <row r="46" spans="2:8" ht="13.5" customHeight="1" thickBot="1">
      <c r="B46" s="96" t="s">
        <v>97</v>
      </c>
      <c r="C46" s="97" t="s">
        <v>23</v>
      </c>
      <c r="D46" s="245"/>
      <c r="E46" s="245"/>
      <c r="F46" s="246">
        <f>SUM(F47:F53)</f>
        <v>367</v>
      </c>
      <c r="G46" s="329">
        <f>SUM(G47:G53)</f>
        <v>0</v>
      </c>
      <c r="H46" s="330">
        <f>SUM(H47:H53)</f>
        <v>-367</v>
      </c>
    </row>
    <row r="47" spans="2:8" ht="13.5" customHeight="1">
      <c r="B47" s="98" t="s">
        <v>104</v>
      </c>
      <c r="C47" s="99" t="s">
        <v>117</v>
      </c>
      <c r="D47" s="247">
        <v>1</v>
      </c>
      <c r="E47" s="247">
        <v>210</v>
      </c>
      <c r="F47" s="248">
        <f t="shared" ref="F47:F53" si="4">D47*E47</f>
        <v>210</v>
      </c>
      <c r="G47" s="331">
        <v>0</v>
      </c>
      <c r="H47" s="332">
        <f t="shared" ref="H47:H53" si="5">G47-F47</f>
        <v>-210</v>
      </c>
    </row>
    <row r="48" spans="2:8" ht="13.5" customHeight="1">
      <c r="B48" s="69" t="s">
        <v>105</v>
      </c>
      <c r="C48" s="125" t="s">
        <v>98</v>
      </c>
      <c r="D48" s="249">
        <v>1</v>
      </c>
      <c r="E48" s="249">
        <v>15</v>
      </c>
      <c r="F48" s="250">
        <f t="shared" si="4"/>
        <v>15</v>
      </c>
      <c r="G48" s="333">
        <v>0</v>
      </c>
      <c r="H48" s="334">
        <f t="shared" si="5"/>
        <v>-15</v>
      </c>
    </row>
    <row r="49" spans="2:8" ht="13.5" customHeight="1">
      <c r="B49" s="69" t="s">
        <v>106</v>
      </c>
      <c r="C49" s="125" t="s">
        <v>99</v>
      </c>
      <c r="D49" s="249">
        <v>1</v>
      </c>
      <c r="E49" s="249">
        <v>12</v>
      </c>
      <c r="F49" s="251">
        <f t="shared" si="4"/>
        <v>12</v>
      </c>
      <c r="G49" s="335">
        <v>0</v>
      </c>
      <c r="H49" s="336">
        <f t="shared" si="5"/>
        <v>-12</v>
      </c>
    </row>
    <row r="50" spans="2:8" ht="13.5" customHeight="1">
      <c r="B50" s="79" t="s">
        <v>107</v>
      </c>
      <c r="C50" s="100" t="s">
        <v>33</v>
      </c>
      <c r="D50" s="252">
        <v>1</v>
      </c>
      <c r="E50" s="252">
        <v>35</v>
      </c>
      <c r="F50" s="250">
        <f t="shared" si="4"/>
        <v>35</v>
      </c>
      <c r="G50" s="333">
        <v>0</v>
      </c>
      <c r="H50" s="334">
        <f t="shared" si="5"/>
        <v>-35</v>
      </c>
    </row>
    <row r="51" spans="2:8" ht="13.5" customHeight="1">
      <c r="B51" s="79" t="s">
        <v>108</v>
      </c>
      <c r="C51" s="70" t="s">
        <v>13</v>
      </c>
      <c r="D51" s="252">
        <v>1</v>
      </c>
      <c r="E51" s="252">
        <v>10</v>
      </c>
      <c r="F51" s="253">
        <f t="shared" si="4"/>
        <v>10</v>
      </c>
      <c r="G51" s="333">
        <v>0</v>
      </c>
      <c r="H51" s="334">
        <f t="shared" si="5"/>
        <v>-10</v>
      </c>
    </row>
    <row r="52" spans="2:8" ht="13.5" customHeight="1">
      <c r="B52" s="126" t="s">
        <v>109</v>
      </c>
      <c r="C52" s="127" t="s">
        <v>100</v>
      </c>
      <c r="D52" s="254">
        <v>1</v>
      </c>
      <c r="E52" s="254">
        <v>40</v>
      </c>
      <c r="F52" s="255">
        <f t="shared" si="4"/>
        <v>40</v>
      </c>
      <c r="G52" s="337">
        <v>0</v>
      </c>
      <c r="H52" s="334">
        <f t="shared" si="5"/>
        <v>-40</v>
      </c>
    </row>
    <row r="53" spans="2:8" ht="13.5" customHeight="1" thickBot="1">
      <c r="B53" s="101" t="s">
        <v>110</v>
      </c>
      <c r="C53" s="102" t="s">
        <v>101</v>
      </c>
      <c r="D53" s="256">
        <v>1</v>
      </c>
      <c r="E53" s="256">
        <v>45</v>
      </c>
      <c r="F53" s="257">
        <f t="shared" si="4"/>
        <v>45</v>
      </c>
      <c r="G53" s="338">
        <v>0</v>
      </c>
      <c r="H53" s="339">
        <f t="shared" si="5"/>
        <v>-45</v>
      </c>
    </row>
    <row r="54" spans="2:8" ht="13.5" customHeight="1" thickBot="1">
      <c r="B54" s="6"/>
      <c r="C54" s="4"/>
      <c r="D54" s="258"/>
      <c r="E54" s="259"/>
      <c r="F54" s="231"/>
      <c r="G54" s="340"/>
      <c r="H54" s="341"/>
    </row>
    <row r="55" spans="2:8" ht="13.5" customHeight="1" thickBot="1">
      <c r="B55" s="103" t="s">
        <v>55</v>
      </c>
      <c r="C55" s="74" t="s">
        <v>103</v>
      </c>
      <c r="D55" s="260"/>
      <c r="E55" s="260"/>
      <c r="F55" s="261">
        <f>F14+F20+F25+F34+F41+F46</f>
        <v>1144</v>
      </c>
      <c r="G55" s="342">
        <f>G14+G20+G25+G34+G41+G46</f>
        <v>0</v>
      </c>
      <c r="H55" s="343">
        <f>G55-F55</f>
        <v>-1144</v>
      </c>
    </row>
    <row r="56" spans="2:8" ht="13.5" customHeight="1" thickBot="1">
      <c r="B56" s="118"/>
      <c r="C56" s="119"/>
      <c r="D56" s="262"/>
      <c r="E56" s="262"/>
      <c r="F56" s="263"/>
      <c r="G56" s="344"/>
      <c r="H56" s="345"/>
    </row>
    <row r="57" spans="2:8" ht="13.5" customHeight="1" thickBot="1">
      <c r="B57" s="131" t="s">
        <v>56</v>
      </c>
      <c r="C57" s="132" t="s">
        <v>128</v>
      </c>
      <c r="D57" s="264"/>
      <c r="E57" s="264"/>
      <c r="F57" s="265">
        <f>(F55+F6)*20/100</f>
        <v>548.79999999999995</v>
      </c>
      <c r="G57" s="346">
        <v>0</v>
      </c>
      <c r="H57" s="347">
        <f>G57-F57</f>
        <v>-548.79999999999995</v>
      </c>
    </row>
    <row r="58" spans="2:8" ht="13.5" customHeight="1" thickBot="1">
      <c r="B58" s="128"/>
      <c r="C58" s="119"/>
      <c r="D58" s="262"/>
      <c r="E58" s="262"/>
      <c r="F58" s="263"/>
      <c r="G58" s="344"/>
      <c r="H58" s="345"/>
    </row>
    <row r="59" spans="2:8" ht="13.5" customHeight="1" thickBot="1">
      <c r="B59" s="6"/>
      <c r="C59" s="4"/>
      <c r="D59" s="266"/>
      <c r="E59" s="266"/>
      <c r="F59" s="211"/>
      <c r="G59" s="348"/>
      <c r="H59" s="349"/>
    </row>
    <row r="60" spans="2:8" ht="13.5" customHeight="1">
      <c r="B60" s="29"/>
      <c r="C60" s="20" t="s">
        <v>7</v>
      </c>
      <c r="D60" s="267"/>
      <c r="E60" s="268"/>
      <c r="F60" s="384">
        <f>F6+F55+F57</f>
        <v>3292.8</v>
      </c>
      <c r="G60" s="390">
        <f>G6+G55+G57</f>
        <v>0</v>
      </c>
      <c r="H60" s="392">
        <f>G60-F60</f>
        <v>-3292.8</v>
      </c>
    </row>
    <row r="61" spans="2:8" ht="13.5" customHeight="1" thickBot="1">
      <c r="B61" s="30"/>
      <c r="C61" s="21" t="s">
        <v>102</v>
      </c>
      <c r="D61" s="269"/>
      <c r="E61" s="270"/>
      <c r="F61" s="385"/>
      <c r="G61" s="391"/>
      <c r="H61" s="393"/>
    </row>
    <row r="62" spans="2:8" ht="13.5" customHeight="1">
      <c r="B62" s="23"/>
      <c r="C62" s="24" t="s">
        <v>62</v>
      </c>
      <c r="D62" s="24"/>
      <c r="E62" s="24"/>
      <c r="F62" s="25"/>
      <c r="G62" s="26"/>
      <c r="H62" s="27"/>
    </row>
    <row r="63" spans="2:8">
      <c r="B63" s="23"/>
      <c r="C63" s="380" t="s">
        <v>112</v>
      </c>
      <c r="D63" s="381"/>
      <c r="E63" s="381"/>
      <c r="F63" s="381"/>
      <c r="G63" s="381"/>
      <c r="H63" s="381"/>
    </row>
    <row r="64" spans="2:8" ht="53.25" customHeight="1">
      <c r="B64" s="23"/>
      <c r="C64" s="381"/>
      <c r="D64" s="381"/>
      <c r="E64" s="381"/>
      <c r="F64" s="381"/>
      <c r="G64" s="381"/>
      <c r="H64" s="381"/>
    </row>
    <row r="65" spans="2:13" ht="13.5" customHeight="1" thickBot="1">
      <c r="B65" s="23"/>
      <c r="C65" s="24"/>
      <c r="D65" s="24"/>
      <c r="E65" s="24"/>
      <c r="F65" s="25"/>
      <c r="G65" s="26"/>
      <c r="H65" s="27"/>
    </row>
    <row r="66" spans="2:13" ht="13.5" customHeight="1" thickBot="1">
      <c r="B66" s="33" t="s">
        <v>36</v>
      </c>
      <c r="C66" s="34" t="s">
        <v>25</v>
      </c>
      <c r="D66" s="35"/>
      <c r="E66" s="36"/>
      <c r="F66" s="37"/>
      <c r="G66" s="386" t="s">
        <v>8</v>
      </c>
      <c r="H66" s="379"/>
    </row>
    <row r="67" spans="2:13" ht="18" customHeight="1">
      <c r="B67" s="387" t="s">
        <v>14</v>
      </c>
      <c r="C67" s="389" t="s">
        <v>0</v>
      </c>
      <c r="D67" s="31" t="s">
        <v>1</v>
      </c>
      <c r="E67" s="31" t="s">
        <v>2</v>
      </c>
      <c r="F67" s="32" t="s">
        <v>3</v>
      </c>
      <c r="G67" s="14" t="s">
        <v>2</v>
      </c>
      <c r="H67" s="7" t="s">
        <v>9</v>
      </c>
    </row>
    <row r="68" spans="2:13" ht="13.5" customHeight="1" thickBot="1">
      <c r="B68" s="388"/>
      <c r="C68" s="383"/>
      <c r="D68" s="16"/>
      <c r="E68" s="17" t="s">
        <v>4</v>
      </c>
      <c r="F68" s="12" t="s">
        <v>4</v>
      </c>
      <c r="G68" s="15" t="s">
        <v>4</v>
      </c>
      <c r="H68" s="8" t="s">
        <v>4</v>
      </c>
      <c r="L68" s="62"/>
      <c r="M68" s="62"/>
    </row>
    <row r="69" spans="2:13" ht="13.5" customHeight="1">
      <c r="B69" s="9"/>
      <c r="C69" s="10"/>
      <c r="D69" s="18"/>
      <c r="E69" s="19"/>
      <c r="F69" s="13"/>
      <c r="G69" s="350"/>
      <c r="H69" s="351"/>
      <c r="L69" s="22"/>
      <c r="M69" s="22"/>
    </row>
    <row r="70" spans="2:13" ht="13.5" customHeight="1">
      <c r="B70" s="3" t="s">
        <v>58</v>
      </c>
      <c r="C70" s="45" t="s">
        <v>67</v>
      </c>
      <c r="D70" s="46"/>
      <c r="E70" s="47" t="s">
        <v>137</v>
      </c>
      <c r="F70" s="48" t="s">
        <v>137</v>
      </c>
      <c r="G70" s="352">
        <v>0</v>
      </c>
      <c r="H70" s="353">
        <f t="shared" ref="H70:H76" si="6">G70-F70</f>
        <v>-160</v>
      </c>
      <c r="L70" s="22"/>
      <c r="M70" s="22"/>
    </row>
    <row r="71" spans="2:13" ht="13.5" customHeight="1">
      <c r="B71" s="3" t="s">
        <v>59</v>
      </c>
      <c r="C71" s="49" t="s">
        <v>65</v>
      </c>
      <c r="D71" s="46"/>
      <c r="E71" s="47" t="s">
        <v>135</v>
      </c>
      <c r="F71" s="48" t="s">
        <v>135</v>
      </c>
      <c r="G71" s="352">
        <v>0</v>
      </c>
      <c r="H71" s="353">
        <f t="shared" si="6"/>
        <v>-44</v>
      </c>
      <c r="L71" s="22"/>
      <c r="M71" s="22"/>
    </row>
    <row r="72" spans="2:13" ht="13.5" customHeight="1">
      <c r="B72" s="3" t="s">
        <v>66</v>
      </c>
      <c r="C72" s="49" t="s">
        <v>113</v>
      </c>
      <c r="D72" s="46"/>
      <c r="E72" s="47" t="s">
        <v>68</v>
      </c>
      <c r="F72" s="48" t="s">
        <v>68</v>
      </c>
      <c r="G72" s="352">
        <v>0</v>
      </c>
      <c r="H72" s="353">
        <f t="shared" si="6"/>
        <v>-80</v>
      </c>
      <c r="L72" s="22"/>
      <c r="M72" s="22"/>
    </row>
    <row r="73" spans="2:13" ht="13.5" customHeight="1">
      <c r="B73" s="3" t="s">
        <v>60</v>
      </c>
      <c r="C73" s="49" t="s">
        <v>70</v>
      </c>
      <c r="D73" s="46" t="s">
        <v>138</v>
      </c>
      <c r="E73" s="46" t="s">
        <v>119</v>
      </c>
      <c r="F73" s="137">
        <f>D73*E73</f>
        <v>1160</v>
      </c>
      <c r="G73" s="352">
        <v>0</v>
      </c>
      <c r="H73" s="353">
        <f t="shared" si="6"/>
        <v>-1160</v>
      </c>
      <c r="L73" s="62"/>
      <c r="M73" s="62"/>
    </row>
    <row r="74" spans="2:13" ht="13.5" customHeight="1">
      <c r="B74" s="3" t="s">
        <v>61</v>
      </c>
      <c r="C74" s="1" t="s">
        <v>134</v>
      </c>
      <c r="D74" s="46" t="s">
        <v>139</v>
      </c>
      <c r="E74" s="44">
        <v>15</v>
      </c>
      <c r="F74" s="48">
        <f>D74*E74</f>
        <v>6600</v>
      </c>
      <c r="G74" s="352">
        <v>0</v>
      </c>
      <c r="H74" s="353">
        <f t="shared" si="6"/>
        <v>-6600</v>
      </c>
      <c r="L74" s="364"/>
      <c r="M74" s="366"/>
    </row>
    <row r="75" spans="2:13" ht="13.5" customHeight="1">
      <c r="B75" s="3" t="s">
        <v>69</v>
      </c>
      <c r="C75" s="1" t="s">
        <v>21</v>
      </c>
      <c r="D75" s="50">
        <v>20</v>
      </c>
      <c r="E75" s="50">
        <v>24</v>
      </c>
      <c r="F75" s="51">
        <f>D75*E75</f>
        <v>480</v>
      </c>
      <c r="G75" s="352">
        <v>0</v>
      </c>
      <c r="H75" s="353">
        <f t="shared" si="6"/>
        <v>-480</v>
      </c>
      <c r="L75" s="365"/>
      <c r="M75" s="366"/>
    </row>
    <row r="76" spans="2:13" ht="13.5" customHeight="1" thickBot="1">
      <c r="B76" s="6" t="s">
        <v>71</v>
      </c>
      <c r="C76" s="4" t="s">
        <v>120</v>
      </c>
      <c r="D76" s="68">
        <v>15</v>
      </c>
      <c r="E76" s="138">
        <v>29</v>
      </c>
      <c r="F76" s="137">
        <f>D76*E76</f>
        <v>435</v>
      </c>
      <c r="G76" s="354"/>
      <c r="H76" s="353">
        <f t="shared" si="6"/>
        <v>-435</v>
      </c>
      <c r="L76" s="66"/>
      <c r="M76" s="67"/>
    </row>
    <row r="77" spans="2:13">
      <c r="B77" s="38"/>
      <c r="C77" s="39" t="s">
        <v>118</v>
      </c>
      <c r="D77" s="40"/>
      <c r="E77" s="139"/>
      <c r="F77" s="372">
        <f>F70+F71+F72+F73+F74+F76+F75</f>
        <v>8959</v>
      </c>
      <c r="G77" s="374">
        <f>G70+G71+G72+G73+G74+G75+G76</f>
        <v>0</v>
      </c>
      <c r="H77" s="376">
        <f>H70+H71+H72+H73+H74+H75+H76</f>
        <v>-8959</v>
      </c>
      <c r="L77" s="63"/>
      <c r="M77" s="22"/>
    </row>
    <row r="78" spans="2:13" ht="13.5" thickBot="1">
      <c r="B78" s="41"/>
      <c r="C78" s="42"/>
      <c r="D78" s="43"/>
      <c r="E78" s="42"/>
      <c r="F78" s="373"/>
      <c r="G78" s="375"/>
      <c r="H78" s="377"/>
      <c r="L78" s="64"/>
      <c r="M78" s="22"/>
    </row>
    <row r="79" spans="2:13" ht="13.5" thickBot="1">
      <c r="G79" s="355"/>
      <c r="H79" s="355"/>
      <c r="L79" s="65"/>
      <c r="M79" s="62"/>
    </row>
    <row r="80" spans="2:13" ht="13.5" thickBot="1">
      <c r="F80" s="154">
        <f>F77+F60</f>
        <v>12251.8</v>
      </c>
      <c r="G80" s="356">
        <f>G60+G77</f>
        <v>0</v>
      </c>
      <c r="H80" s="357">
        <f>G80-F80</f>
        <v>-12251.8</v>
      </c>
    </row>
    <row r="81" spans="2:8" ht="13.5" thickBot="1"/>
    <row r="82" spans="2:8" ht="13.5" thickBot="1">
      <c r="B82" s="143" t="s">
        <v>116</v>
      </c>
      <c r="C82" s="143" t="s">
        <v>43</v>
      </c>
      <c r="D82" s="57"/>
      <c r="E82" s="58"/>
      <c r="F82" s="144"/>
      <c r="G82" s="367"/>
      <c r="H82" s="367"/>
    </row>
    <row r="83" spans="2:8" ht="13.5" thickBot="1">
      <c r="B83" s="368" t="s">
        <v>14</v>
      </c>
      <c r="C83" s="370" t="s">
        <v>37</v>
      </c>
      <c r="D83" s="145" t="s">
        <v>2</v>
      </c>
      <c r="E83" s="148" t="s">
        <v>39</v>
      </c>
      <c r="F83" s="145" t="s">
        <v>38</v>
      </c>
      <c r="G83" s="175"/>
    </row>
    <row r="84" spans="2:8" ht="14.25" customHeight="1" thickBot="1">
      <c r="B84" s="369"/>
      <c r="C84" s="371"/>
      <c r="D84" s="146" t="s">
        <v>40</v>
      </c>
      <c r="E84" s="149" t="s">
        <v>41</v>
      </c>
      <c r="F84" s="146" t="s">
        <v>42</v>
      </c>
      <c r="G84" s="175"/>
    </row>
    <row r="85" spans="2:8" ht="13.5" thickBot="1">
      <c r="B85" s="56" t="s">
        <v>34</v>
      </c>
      <c r="C85" s="52" t="s">
        <v>114</v>
      </c>
      <c r="D85" s="358">
        <v>0</v>
      </c>
      <c r="E85" s="150">
        <v>1500</v>
      </c>
      <c r="F85" s="358">
        <f>D85*E85</f>
        <v>0</v>
      </c>
      <c r="G85" s="176"/>
    </row>
    <row r="86" spans="2:8" ht="13.5" thickBot="1">
      <c r="B86" s="55" t="s">
        <v>35</v>
      </c>
      <c r="C86" s="60" t="s">
        <v>115</v>
      </c>
      <c r="D86" s="359">
        <v>0</v>
      </c>
      <c r="E86" s="151">
        <v>150</v>
      </c>
      <c r="F86" s="359">
        <f>D86*E86</f>
        <v>0</v>
      </c>
      <c r="G86" s="176"/>
    </row>
    <row r="87" spans="2:8" ht="13.5" thickBot="1">
      <c r="B87" s="59"/>
      <c r="C87" s="147" t="s">
        <v>122</v>
      </c>
      <c r="D87" s="360">
        <f>D85+D86</f>
        <v>0</v>
      </c>
      <c r="E87" s="152"/>
      <c r="F87" s="362">
        <f>F85+F86</f>
        <v>0</v>
      </c>
      <c r="G87" s="177"/>
    </row>
    <row r="88" spans="2:8" ht="15.75" thickBot="1">
      <c r="B88" s="141"/>
      <c r="C88" s="52" t="s">
        <v>44</v>
      </c>
      <c r="D88" s="361">
        <v>0</v>
      </c>
      <c r="E88" s="142"/>
      <c r="F88" s="363"/>
      <c r="G88" s="178"/>
    </row>
    <row r="89" spans="2:8" ht="15">
      <c r="B89" s="53"/>
      <c r="C89" s="53"/>
      <c r="D89" s="54"/>
      <c r="E89" s="54"/>
      <c r="F89" s="54"/>
      <c r="G89" s="53"/>
      <c r="H89" s="53"/>
    </row>
    <row r="92" spans="2:8" ht="13.5" thickBot="1"/>
    <row r="93" spans="2:8" s="155" customFormat="1">
      <c r="B93" s="166" t="s">
        <v>168</v>
      </c>
      <c r="C93" s="167"/>
      <c r="D93" s="167"/>
      <c r="E93" s="167" t="s">
        <v>167</v>
      </c>
      <c r="F93" s="168"/>
    </row>
    <row r="94" spans="2:8">
      <c r="B94" s="156"/>
      <c r="C94" s="157"/>
      <c r="D94" s="157"/>
      <c r="E94" s="157"/>
      <c r="F94" s="158"/>
    </row>
    <row r="95" spans="2:8" s="155" customFormat="1">
      <c r="B95" s="169" t="s">
        <v>143</v>
      </c>
      <c r="C95" s="170"/>
      <c r="D95" s="170"/>
      <c r="E95" s="170"/>
      <c r="F95" s="171"/>
    </row>
    <row r="96" spans="2:8">
      <c r="B96" s="156"/>
      <c r="C96" s="157"/>
      <c r="D96" s="157"/>
      <c r="E96" s="157"/>
      <c r="F96" s="158"/>
    </row>
    <row r="97" spans="2:6" s="155" customFormat="1">
      <c r="B97" s="159" t="s">
        <v>144</v>
      </c>
      <c r="C97" s="160" t="s">
        <v>145</v>
      </c>
      <c r="D97" s="160"/>
      <c r="E97" s="160"/>
      <c r="F97" s="161"/>
    </row>
    <row r="98" spans="2:6">
      <c r="B98" s="156"/>
      <c r="C98" s="157"/>
      <c r="D98" s="157"/>
      <c r="E98" s="157"/>
      <c r="F98" s="158"/>
    </row>
    <row r="99" spans="2:6" s="155" customFormat="1">
      <c r="B99" s="159" t="s">
        <v>147</v>
      </c>
      <c r="C99" s="160" t="s">
        <v>146</v>
      </c>
      <c r="D99" s="160"/>
      <c r="E99" s="160"/>
      <c r="F99" s="161"/>
    </row>
    <row r="100" spans="2:6">
      <c r="B100" s="156"/>
      <c r="C100" s="157"/>
      <c r="D100" s="157"/>
      <c r="E100" s="157"/>
      <c r="F100" s="158"/>
    </row>
    <row r="101" spans="2:6">
      <c r="B101" s="156"/>
      <c r="C101" s="160" t="s">
        <v>148</v>
      </c>
      <c r="D101" s="157"/>
      <c r="E101" s="157"/>
      <c r="F101" s="158"/>
    </row>
    <row r="102" spans="2:6">
      <c r="B102" s="156"/>
      <c r="C102" s="157" t="s">
        <v>149</v>
      </c>
      <c r="D102" s="157"/>
      <c r="E102" s="157"/>
      <c r="F102" s="158"/>
    </row>
    <row r="103" spans="2:6">
      <c r="B103" s="156"/>
      <c r="C103" s="157" t="s">
        <v>150</v>
      </c>
      <c r="D103" s="157"/>
      <c r="E103" s="157"/>
      <c r="F103" s="158"/>
    </row>
    <row r="104" spans="2:6">
      <c r="B104" s="156"/>
      <c r="C104" s="157" t="s">
        <v>151</v>
      </c>
      <c r="D104" s="157"/>
      <c r="E104" s="157"/>
      <c r="F104" s="158"/>
    </row>
    <row r="105" spans="2:6">
      <c r="B105" s="156"/>
      <c r="C105" s="162" t="s">
        <v>166</v>
      </c>
      <c r="D105" s="157">
        <f>D102+D103+D104</f>
        <v>0</v>
      </c>
      <c r="E105" s="157"/>
      <c r="F105" s="158"/>
    </row>
    <row r="106" spans="2:6">
      <c r="B106" s="156"/>
      <c r="C106" s="157"/>
      <c r="D106" s="157"/>
      <c r="E106" s="157"/>
      <c r="F106" s="158"/>
    </row>
    <row r="107" spans="2:6">
      <c r="B107" s="156"/>
      <c r="C107" s="160" t="s">
        <v>152</v>
      </c>
      <c r="D107" s="157"/>
      <c r="E107" s="157"/>
      <c r="F107" s="158"/>
    </row>
    <row r="108" spans="2:6">
      <c r="B108" s="156"/>
      <c r="C108" s="179" t="s">
        <v>149</v>
      </c>
      <c r="D108" s="157"/>
      <c r="E108" s="157"/>
      <c r="F108" s="158"/>
    </row>
    <row r="109" spans="2:6">
      <c r="B109" s="156"/>
      <c r="C109" s="179" t="s">
        <v>150</v>
      </c>
      <c r="D109" s="157"/>
      <c r="E109" s="157"/>
      <c r="F109" s="158"/>
    </row>
    <row r="110" spans="2:6">
      <c r="B110" s="156"/>
      <c r="C110" s="179" t="s">
        <v>151</v>
      </c>
      <c r="D110" s="157"/>
      <c r="E110" s="157"/>
      <c r="F110" s="158"/>
    </row>
    <row r="111" spans="2:6">
      <c r="B111" s="156"/>
      <c r="C111" s="162" t="s">
        <v>166</v>
      </c>
      <c r="D111" s="157">
        <f>D108+D109+D110</f>
        <v>0</v>
      </c>
      <c r="E111" s="157"/>
      <c r="F111" s="158"/>
    </row>
    <row r="112" spans="2:6">
      <c r="B112" s="156"/>
      <c r="C112" s="157"/>
      <c r="D112" s="157"/>
      <c r="E112" s="157"/>
      <c r="F112" s="158"/>
    </row>
    <row r="113" spans="2:6" s="155" customFormat="1">
      <c r="B113" s="159" t="s">
        <v>153</v>
      </c>
      <c r="C113" s="160" t="s">
        <v>154</v>
      </c>
      <c r="D113" s="160"/>
      <c r="E113" s="160"/>
      <c r="F113" s="161"/>
    </row>
    <row r="114" spans="2:6">
      <c r="B114" s="156"/>
      <c r="C114" s="157" t="s">
        <v>149</v>
      </c>
      <c r="D114" s="157"/>
      <c r="E114" s="157"/>
      <c r="F114" s="158"/>
    </row>
    <row r="115" spans="2:6">
      <c r="B115" s="156"/>
      <c r="C115" s="157" t="s">
        <v>150</v>
      </c>
      <c r="D115" s="157"/>
      <c r="E115" s="157"/>
      <c r="F115" s="158"/>
    </row>
    <row r="116" spans="2:6">
      <c r="B116" s="156"/>
      <c r="C116" s="157" t="s">
        <v>151</v>
      </c>
      <c r="D116" s="157"/>
      <c r="E116" s="157"/>
      <c r="F116" s="158"/>
    </row>
    <row r="117" spans="2:6">
      <c r="B117" s="156"/>
      <c r="C117" s="162" t="s">
        <v>166</v>
      </c>
      <c r="D117" s="157">
        <f>D114+D115+D116</f>
        <v>0</v>
      </c>
      <c r="E117" s="157"/>
      <c r="F117" s="158"/>
    </row>
    <row r="118" spans="2:6">
      <c r="B118" s="156"/>
      <c r="C118" s="157"/>
      <c r="D118" s="157"/>
      <c r="E118" s="157"/>
      <c r="F118" s="158"/>
    </row>
    <row r="119" spans="2:6" s="155" customFormat="1">
      <c r="B119" s="159" t="s">
        <v>156</v>
      </c>
      <c r="C119" s="160" t="s">
        <v>157</v>
      </c>
      <c r="D119" s="160"/>
      <c r="E119" s="160"/>
      <c r="F119" s="161"/>
    </row>
    <row r="120" spans="2:6">
      <c r="B120" s="156"/>
      <c r="C120" s="157"/>
      <c r="D120" s="157"/>
      <c r="E120" s="157"/>
      <c r="F120" s="158"/>
    </row>
    <row r="121" spans="2:6" s="155" customFormat="1">
      <c r="B121" s="159" t="s">
        <v>158</v>
      </c>
      <c r="C121" s="160" t="s">
        <v>155</v>
      </c>
      <c r="D121" s="160"/>
      <c r="E121" s="160"/>
      <c r="F121" s="161"/>
    </row>
    <row r="122" spans="2:6">
      <c r="B122" s="156"/>
      <c r="C122" s="157" t="s">
        <v>149</v>
      </c>
      <c r="D122" s="157"/>
      <c r="E122" s="157"/>
      <c r="F122" s="158"/>
    </row>
    <row r="123" spans="2:6">
      <c r="B123" s="156"/>
      <c r="C123" s="157" t="s">
        <v>150</v>
      </c>
      <c r="D123" s="157"/>
      <c r="E123" s="157"/>
      <c r="F123" s="158"/>
    </row>
    <row r="124" spans="2:6">
      <c r="B124" s="156"/>
      <c r="C124" s="157" t="s">
        <v>151</v>
      </c>
      <c r="D124" s="157"/>
      <c r="E124" s="157"/>
      <c r="F124" s="158"/>
    </row>
    <row r="125" spans="2:6">
      <c r="B125" s="156"/>
      <c r="C125" s="162" t="s">
        <v>166</v>
      </c>
      <c r="D125" s="157">
        <f>D122+D123+D124</f>
        <v>0</v>
      </c>
      <c r="E125" s="157"/>
      <c r="F125" s="158"/>
    </row>
    <row r="126" spans="2:6">
      <c r="B126" s="156"/>
      <c r="C126" s="157"/>
      <c r="D126" s="157"/>
      <c r="E126" s="157"/>
      <c r="F126" s="158"/>
    </row>
    <row r="127" spans="2:6" s="155" customFormat="1">
      <c r="B127" s="159" t="s">
        <v>159</v>
      </c>
      <c r="C127" s="160" t="s">
        <v>160</v>
      </c>
      <c r="D127" s="160"/>
      <c r="E127" s="160"/>
      <c r="F127" s="161"/>
    </row>
    <row r="128" spans="2:6">
      <c r="B128" s="156"/>
      <c r="C128" s="157"/>
      <c r="D128" s="157"/>
      <c r="E128" s="157"/>
      <c r="F128" s="158"/>
    </row>
    <row r="129" spans="2:6">
      <c r="B129" s="172"/>
      <c r="C129" s="173"/>
      <c r="D129" s="173"/>
      <c r="E129" s="170" t="s">
        <v>172</v>
      </c>
      <c r="F129" s="174"/>
    </row>
    <row r="130" spans="2:6" s="155" customFormat="1">
      <c r="B130" s="159" t="s">
        <v>161</v>
      </c>
      <c r="C130" s="160" t="s">
        <v>162</v>
      </c>
      <c r="D130" s="160"/>
      <c r="E130" s="160"/>
      <c r="F130" s="161"/>
    </row>
    <row r="131" spans="2:6">
      <c r="B131" s="156"/>
      <c r="C131" s="157"/>
      <c r="D131" s="157"/>
      <c r="E131" s="157"/>
      <c r="F131" s="158"/>
    </row>
    <row r="132" spans="2:6" s="155" customFormat="1">
      <c r="B132" s="159" t="s">
        <v>163</v>
      </c>
      <c r="C132" s="160" t="s">
        <v>169</v>
      </c>
      <c r="D132" s="160"/>
      <c r="E132" s="160"/>
      <c r="F132" s="161"/>
    </row>
    <row r="133" spans="2:6">
      <c r="B133" s="156"/>
      <c r="C133" s="157"/>
      <c r="D133" s="157"/>
      <c r="E133" s="157"/>
      <c r="F133" s="158"/>
    </row>
    <row r="134" spans="2:6" s="155" customFormat="1">
      <c r="B134" s="159" t="s">
        <v>164</v>
      </c>
      <c r="C134" s="160" t="s">
        <v>170</v>
      </c>
      <c r="D134" s="160"/>
      <c r="E134" s="160"/>
      <c r="F134" s="161"/>
    </row>
    <row r="135" spans="2:6">
      <c r="B135" s="156"/>
      <c r="C135" s="157"/>
      <c r="D135" s="157"/>
      <c r="E135" s="157"/>
      <c r="F135" s="158"/>
    </row>
    <row r="136" spans="2:6" s="155" customFormat="1">
      <c r="B136" s="159" t="s">
        <v>165</v>
      </c>
      <c r="C136" s="160" t="s">
        <v>171</v>
      </c>
      <c r="D136" s="160"/>
      <c r="E136" s="160"/>
      <c r="F136" s="161"/>
    </row>
    <row r="137" spans="2:6" ht="13.5" thickBot="1">
      <c r="B137" s="163"/>
      <c r="C137" s="164"/>
      <c r="D137" s="164"/>
      <c r="E137" s="164"/>
      <c r="F137" s="165"/>
    </row>
  </sheetData>
  <sheetProtection algorithmName="SHA-512" hashValue="q9HS6MttK50NqGje01Xy7zDpv7Sin8F4gUI/zQTOneF6FxLOUMwigjGQWVuvv7Ny30DdL3hZZRhGfxUDowE64w==" saltValue="9Fq6Trr7OpoXtymcrTrgOg==" spinCount="100000" sheet="1" selectLockedCells="1"/>
  <mergeCells count="18">
    <mergeCell ref="B67:B68"/>
    <mergeCell ref="C67:C68"/>
    <mergeCell ref="B3:B4"/>
    <mergeCell ref="G60:G61"/>
    <mergeCell ref="H60:H61"/>
    <mergeCell ref="G2:H2"/>
    <mergeCell ref="C63:H64"/>
    <mergeCell ref="C3:C4"/>
    <mergeCell ref="F60:F61"/>
    <mergeCell ref="G66:H66"/>
    <mergeCell ref="L74:L75"/>
    <mergeCell ref="M74:M75"/>
    <mergeCell ref="G82:H82"/>
    <mergeCell ref="B83:B84"/>
    <mergeCell ref="C83:C84"/>
    <mergeCell ref="F77:F78"/>
    <mergeCell ref="G77:G78"/>
    <mergeCell ref="H77:H78"/>
  </mergeCells>
  <phoneticPr fontId="0" type="noConversion"/>
  <pageMargins left="0.55118110236220474" right="0.74803149606299213" top="0.59055118110236227" bottom="0.59055118110236227" header="0.51181102362204722" footer="0.51181102362204722"/>
  <pageSetup paperSize="9" scale="46" fitToHeight="29" orientation="portrait" horizontalDpi="300" verticalDpi="300" r:id="rId1"/>
  <headerFooter alignWithMargins="0">
    <oddHeader>&amp;L&amp;D</oddHeader>
    <oddFooter>&amp;L&amp;8&amp;F&amp;R&amp;8&amp;P/&amp;N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7" sqref="G37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</dc:creator>
  <cp:lastModifiedBy>Katarina Ambrožič</cp:lastModifiedBy>
  <cp:lastPrinted>2019-07-19T08:51:54Z</cp:lastPrinted>
  <dcterms:created xsi:type="dcterms:W3CDTF">2009-11-02T08:08:44Z</dcterms:created>
  <dcterms:modified xsi:type="dcterms:W3CDTF">2019-07-24T07:57:52Z</dcterms:modified>
</cp:coreProperties>
</file>