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KAPITULACIJA" sheetId="1" r:id="rId1"/>
    <sheet name="REKAPITULACIJA GO DEL" sheetId="2" r:id="rId2"/>
    <sheet name="GRADBENA DELA" sheetId="3" r:id="rId3"/>
    <sheet name="OBRTNISKA DELA" sheetId="4" r:id="rId4"/>
    <sheet name="EL.INSTALACIJE" sheetId="5" r:id="rId5"/>
    <sheet name="STROJNE INSTALACIJE" sheetId="6" r:id="rId6"/>
    <sheet name="ZUNANJA UREDITEV" sheetId="7" r:id="rId7"/>
  </sheets>
  <definedNames/>
  <calcPr fullCalcOnLoad="1"/>
</workbook>
</file>

<file path=xl/sharedStrings.xml><?xml version="1.0" encoding="utf-8"?>
<sst xmlns="http://schemas.openxmlformats.org/spreadsheetml/2006/main" count="973" uniqueCount="520">
  <si>
    <t>REKAPITULACIJA GRADBENIH IN OBRTNIŠKIH DEL</t>
  </si>
  <si>
    <t>Izdelava jaška iz cementnega betona krožnega prereza fi 50 cm, globine od 1,0 do 1.5 m -peskolov, vljučno z vgradnjo ltž kanalske rešetke 40/40cm 400KN.</t>
  </si>
  <si>
    <t>Izdelava zunanjega betonskega tlaka, deb. 12 cm, metličena površina (skladno s potrjenim projektom betona, v ceni upoštevati izvedbo diletacij, nego betona, ipd.).</t>
  </si>
  <si>
    <t>Izdelava zunanjih stopnic (v ceni zajeti opaž, armaturo, beton in vsa ostala pomožna dela).</t>
  </si>
  <si>
    <t>Izdelava dobava in montaža „T“ priključkov na vertikalni del cevi (namesto kotličkov) iz barvane pocinkane pločevine, barva po izboru, cev fi 14cm, dolžina vertikalnega dela 50 cm, horitontalnega 60 cm.</t>
  </si>
  <si>
    <t>Vsi alu izdelki morajo biti izdelani iz tipskih alu profilov brez toplotnih mostov (z vgrajenimi termo členi) v prašni barvi po izboru projektanta (enotna barva za cel objekt). Dimenzija okenskega ali vratnega profila, debelina in vrsta zasteklitve ter število in dimenzioniranje nasadil naj bo predvideno glede na velikost okna oz. vratnega krila,  uporabnost oz. lokacijo elementa (vandalizem) in tehnične predpise. Zasteklitve iz varnostnega lepljenega in kaljenega stekla naj se predvidi povsod kjer določajo predpisi ! Zunanja alu okna in vrata morajo biti preizkušena z vidika zrakotesnosti skladno z SIST EN 12207:2000 / SIST EN 1026:2001, vodotesnosti po SIST EN 12210:2000 / SIST EN 1027:2001, obremenitve na veter: SIST EN 12207:2000 / SIST EN 12211:2001 in toplotne prehodnosti okvirja: SIST EN 10077-1 / SIST EN 10077-2. Toplotna prehodnost okna naj bo skladna z veljavnimi predpisi. Oblikovne detajle in barvo po RAL lestvici uskladiti s projektantom!  Izvedbene sheme dobavitelja oken in vrat iz oblikovnega vidika potrdi projektant. Izbrani profil notranjih in zunanjih steklenih sten potrdi projektant. Vsa zunanja senčila so ročni pogon.</t>
  </si>
  <si>
    <t xml:space="preserve">STAVBNO POHIŠTVO ALU-DELA SKUPAJ : </t>
  </si>
  <si>
    <t>MAVČNOKARTONSKE STENE SKUPAJ:</t>
  </si>
  <si>
    <t>6.9</t>
  </si>
  <si>
    <t>6.13</t>
  </si>
  <si>
    <t>I.</t>
  </si>
  <si>
    <t>II.</t>
  </si>
  <si>
    <t>VODOVNI MATERIAL</t>
  </si>
  <si>
    <t>III.</t>
  </si>
  <si>
    <t>IV.</t>
  </si>
  <si>
    <t>V.</t>
  </si>
  <si>
    <t>UNIVERZALNO OŽIČENJE</t>
  </si>
  <si>
    <t>VI.</t>
  </si>
  <si>
    <t>NN PRIKLJUČEK</t>
  </si>
  <si>
    <t>SKUPAJ BREZ DDV</t>
  </si>
  <si>
    <t>Gradbena pomoč za elektroinštalacije je zajeta pri dobavi in montaži elektro opreme.</t>
  </si>
  <si>
    <t>SVETILNA TELESA</t>
  </si>
  <si>
    <t>Dobava, prevoz, zarisovanje, montaža in preizkus</t>
  </si>
  <si>
    <t>Svetilka varnostne razsvetljave 11W 60min</t>
  </si>
  <si>
    <t>3..</t>
  </si>
  <si>
    <t xml:space="preserve">Svetilka vgradna ustreza tipu NITOR RV-CL 2x26W  EB  INTRA s sijalkami </t>
  </si>
  <si>
    <t xml:space="preserve">Svetilka ustreza tipu LONA  300 OP   1x22W  T-16-R 2Gx13  EB bela   INTRA s sijalko,  </t>
  </si>
  <si>
    <t xml:space="preserve">Svetilka zunanja stenska  ustreza tipu INTRA TOMMASO 2x26W EB  s sijalko,  </t>
  </si>
  <si>
    <t>Drobni material</t>
  </si>
  <si>
    <t>%</t>
  </si>
  <si>
    <t>Meritve osvetljenosti varnostne razsvetljave in izdaja potrdila o ustreznosti s strani pooblaščene organizacije .</t>
  </si>
  <si>
    <t>kpl</t>
  </si>
  <si>
    <t>SKUPAJ SVETILNA TELESA</t>
  </si>
  <si>
    <t>m</t>
  </si>
  <si>
    <t>Instalacijska cev P.i.c. fi 13,5mm</t>
  </si>
  <si>
    <t>Instalacijska cev P.i.c. fi 16mm</t>
  </si>
  <si>
    <t>8.</t>
  </si>
  <si>
    <t>Instalacijska cev P.i.c. fi 23mm</t>
  </si>
  <si>
    <t>Instalacijska cev P.i.c. fi 36mm</t>
  </si>
  <si>
    <t>Fleksibilna ojačana instalacijska cev P.i.c. fi 16mm</t>
  </si>
  <si>
    <t>Kabelska polica PK 100 s konzolami in pokrovom</t>
  </si>
  <si>
    <t>Kabelska polica PK 50 s konzolami in pokrovom</t>
  </si>
  <si>
    <t>Kabelski žleb  15mm</t>
  </si>
  <si>
    <t>14.</t>
  </si>
  <si>
    <t>Razvodnica 92x92x45</t>
  </si>
  <si>
    <t>15.</t>
  </si>
  <si>
    <t>PN negorljiva cev fi 16 s pritrdilnim in obesnim materjalom</t>
  </si>
  <si>
    <t>16.</t>
  </si>
  <si>
    <t>Stikalo 230V,10A p/o izmenično VIMAR ali enake kvalitete</t>
  </si>
  <si>
    <t>17.</t>
  </si>
  <si>
    <t>Stikalo 230V,10A p/o navadno VIMAR ali enake kvalitete</t>
  </si>
  <si>
    <t>18.</t>
  </si>
  <si>
    <t>Tipkalo 230V,10A p/o IP55 VIMAR ali enake kvalitete (za zvonec)</t>
  </si>
  <si>
    <t>19.</t>
  </si>
  <si>
    <t>Stikalo 230V,10A p/o navadno s tlivko VIMAR ali enake kvalitete</t>
  </si>
  <si>
    <t>20.</t>
  </si>
  <si>
    <t>Vtičnica  16A,  p/o, VIMAR ali enake kvalitete</t>
  </si>
  <si>
    <t>21.</t>
  </si>
  <si>
    <t>Vtičnica  230V, 16A, trojna  za montažo v parapetni kanal</t>
  </si>
  <si>
    <t>22.</t>
  </si>
  <si>
    <t>Vtičnica 230V,  16A,  za montažo v parapetni kanal</t>
  </si>
  <si>
    <t>23.</t>
  </si>
  <si>
    <t xml:space="preserve">Prapetni kanal kovinski ELBA 130/72 dvoprekatni, komplet s pokrovi in zaključnimi elementi </t>
  </si>
  <si>
    <t>24.</t>
  </si>
  <si>
    <t>Stalna priključnica 230V, 16A p/o</t>
  </si>
  <si>
    <t>25.</t>
  </si>
  <si>
    <t>Priklop,  ventilatorjev,  klim, bojlerja</t>
  </si>
  <si>
    <t>26.</t>
  </si>
  <si>
    <t>Električni zvonec 230V</t>
  </si>
  <si>
    <t>27.</t>
  </si>
  <si>
    <t>Zatesnitev prebojev skozi zunanje stene - preboji morajo biti zrakotesni</t>
  </si>
  <si>
    <t>28.</t>
  </si>
  <si>
    <t>29.</t>
  </si>
  <si>
    <t>30.</t>
  </si>
  <si>
    <t>Odklop in demontaža obstoječe instalacije</t>
  </si>
  <si>
    <t>ur</t>
  </si>
  <si>
    <t>Meritve električne instalacije in ozemljitev</t>
  </si>
  <si>
    <t xml:space="preserve">SKUPAJ VODOVNI MATERIAL </t>
  </si>
  <si>
    <t>RAZDELILNIKI</t>
  </si>
  <si>
    <t>Razdelilnik R-P  je sestavljen iz tipske n/o omare 54 mod.</t>
  </si>
  <si>
    <t>glavno stikalo 3p 40A</t>
  </si>
  <si>
    <t>zaščitno stikalo na diferenčni tok FI68/40/0,4A</t>
  </si>
  <si>
    <t>prenapetostna zaščita Hermi PZH</t>
  </si>
  <si>
    <t>Instalaciski odklopniki Etimat /3p / 10A</t>
  </si>
  <si>
    <t>Instalaciski odklopniki Etimat /1p /16, 10A</t>
  </si>
  <si>
    <t>fotorele rele</t>
  </si>
  <si>
    <t>kontaktor IK21</t>
  </si>
  <si>
    <t>izbirno stikalo 1-0-2- 10A</t>
  </si>
  <si>
    <t>vrstne sponke,drobni in vezni material,  napisi, oznake, obročkanje kablov,</t>
  </si>
  <si>
    <t>enopolna shema</t>
  </si>
  <si>
    <t>kpl.</t>
  </si>
  <si>
    <t xml:space="preserve">SKUPAJ RAZDELILNIKI  </t>
  </si>
  <si>
    <t>Pocinkan valjanec Fe/Zn 25x4</t>
  </si>
  <si>
    <t>Valjanec Al  fi 8mm</t>
  </si>
  <si>
    <t>Strešne opore SON za Al vodnik</t>
  </si>
  <si>
    <t>Zidne opore ZON za Al vodnik</t>
  </si>
  <si>
    <t>Merilna sponka Rf (HERMI)</t>
  </si>
  <si>
    <t>Pocinkana ozemljitvena palična sonda FeZn  l=1,5m</t>
  </si>
  <si>
    <t>Razne spojke</t>
  </si>
  <si>
    <t>Cevna objemka fi 110</t>
  </si>
  <si>
    <t>Žlebna sponka</t>
  </si>
  <si>
    <t>Mehanska zaščita VZ l=1.5 (HERMI)</t>
  </si>
  <si>
    <t>Doza za izenačitev potencialov, komplet z zbiralko in spoji</t>
  </si>
  <si>
    <t>Objemke 1/2"</t>
  </si>
  <si>
    <t>Objemke 3/4"</t>
  </si>
  <si>
    <t>Spoji na kovinske mase</t>
  </si>
  <si>
    <t>Meritve in izpis merilnih protokolov</t>
  </si>
  <si>
    <t>SKUPAJ STRELOVOD IN IZENAČITEV POTENCIALOV</t>
  </si>
  <si>
    <t>TT vtičnica p/o RJ45, Kat6</t>
  </si>
  <si>
    <t xml:space="preserve">Kabel UTP Kat. 6 </t>
  </si>
  <si>
    <t>P.i.c. fi 16</t>
  </si>
  <si>
    <t>Povezovalni kabel RJ45 kat.6</t>
  </si>
  <si>
    <t>PANEL ORG. KABLOV 19" K 1U BRAND-REX</t>
  </si>
  <si>
    <t>OMARA 19" 9U 501 600x400 sestavljiv Triton</t>
  </si>
  <si>
    <t>Triton sestavljiva komunikacijska omara za zidno montažo</t>
  </si>
  <si>
    <t>Dimenzija v mm (DxSxV): 400x550x410</t>
  </si>
  <si>
    <t>PANEL NAPAJALNIK 5X220 19"</t>
  </si>
  <si>
    <t>HUB SWITCH Giga 24-P 48cm 10/100/1000</t>
  </si>
  <si>
    <t>INTELLINET 24 portno GIGA stikalo 10/100/1000 1U primeren za 48cm (19") kabinete</t>
  </si>
  <si>
    <t>Vmesniki 24x 10/100/1000 Mbps RJ-45 (Auto-MDI/MDI-X/NWAY)</t>
  </si>
  <si>
    <t>SKUPAJ  UNIVERZALNO OŽIČENJE</t>
  </si>
  <si>
    <t>A.</t>
  </si>
  <si>
    <t xml:space="preserve">Polaganje opozorilnega traku z napisom </t>
  </si>
  <si>
    <t>SKUPAJ GRADBENA DELA</t>
  </si>
  <si>
    <t>B.</t>
  </si>
  <si>
    <t>ELEKTROMONTAŽNA DELA</t>
  </si>
  <si>
    <t xml:space="preserve">MPO  je sestavljena iz tipske   omare tip PL 4 NT </t>
  </si>
  <si>
    <t xml:space="preserve">opremljen z vrati in ključavnico elektrodistribucije, </t>
  </si>
  <si>
    <t>nameščena na fasadi objekta, opremljena s sledečo opremo:</t>
  </si>
  <si>
    <t>NV varovalčni ločilnik 160A/3, 3x80, 25A</t>
  </si>
  <si>
    <t xml:space="preserve">Samo montaža števca delovne  energije 400V </t>
  </si>
  <si>
    <t>Samo montaža tarifnega odklopnika</t>
  </si>
  <si>
    <t>prenapetostni odvodnik VGA 280/4</t>
  </si>
  <si>
    <t>vrstne sponke,drobni in vezni materjal,  napisi, oznake,</t>
  </si>
  <si>
    <t>obročkanje kablov, enopolna shema</t>
  </si>
  <si>
    <t>ura</t>
  </si>
  <si>
    <t>SKUPAJ ELEKTRO MONTAŽNA DELA</t>
  </si>
  <si>
    <t>SKUPAJ NN PRIKLJUČEK</t>
  </si>
  <si>
    <r>
      <t>Vodnik NPI 5 x 10mm</t>
    </r>
    <r>
      <rPr>
        <vertAlign val="superscript"/>
        <sz val="10"/>
        <color indexed="8"/>
        <rFont val="Arial"/>
        <family val="2"/>
      </rPr>
      <t>2</t>
    </r>
  </si>
  <si>
    <r>
      <t>Vodnik  NPI 3 x 1,5mm</t>
    </r>
    <r>
      <rPr>
        <vertAlign val="superscript"/>
        <sz val="10"/>
        <color indexed="8"/>
        <rFont val="Arial"/>
        <family val="2"/>
      </rPr>
      <t>2</t>
    </r>
  </si>
  <si>
    <r>
      <t>Vodnik  NPI 4 x 1,5mm</t>
    </r>
    <r>
      <rPr>
        <vertAlign val="superscript"/>
        <sz val="10"/>
        <color indexed="8"/>
        <rFont val="Arial"/>
        <family val="2"/>
      </rPr>
      <t>2</t>
    </r>
  </si>
  <si>
    <r>
      <t>Vodnik  NPI 5 x 1,5mm</t>
    </r>
    <r>
      <rPr>
        <vertAlign val="superscript"/>
        <sz val="10"/>
        <color indexed="8"/>
        <rFont val="Arial"/>
        <family val="2"/>
      </rPr>
      <t>2</t>
    </r>
  </si>
  <si>
    <r>
      <t>Vodnik  NPI 3x2,5mm</t>
    </r>
    <r>
      <rPr>
        <vertAlign val="superscript"/>
        <sz val="10"/>
        <color indexed="8"/>
        <rFont val="Arial"/>
        <family val="2"/>
      </rPr>
      <t>2</t>
    </r>
  </si>
  <si>
    <r>
      <t>Vodnik P/F 16mm</t>
    </r>
    <r>
      <rPr>
        <vertAlign val="superscript"/>
        <sz val="10"/>
        <color indexed="8"/>
        <rFont val="Arial"/>
        <family val="2"/>
      </rPr>
      <t>2</t>
    </r>
  </si>
  <si>
    <r>
      <t>Vodnik P/F 6mm</t>
    </r>
    <r>
      <rPr>
        <vertAlign val="superscript"/>
        <sz val="10"/>
        <color indexed="8"/>
        <rFont val="Arial"/>
        <family val="2"/>
      </rPr>
      <t>2</t>
    </r>
  </si>
  <si>
    <t>z veznim in pritrdilnim  materialom.</t>
  </si>
  <si>
    <t>Svetilka ustreza tipu BASIC 5700 2x58W INTRA s sijalko.</t>
  </si>
  <si>
    <t>Piktogram (z ustreznim simbolom) nameščen ob svetilki varnostne razsvetljave.</t>
  </si>
  <si>
    <t>Drobni material.</t>
  </si>
  <si>
    <t>opremljen z enokrilnimi vrati in sledečo opremo</t>
  </si>
  <si>
    <r>
      <t xml:space="preserve">Izvedba ravne strehe </t>
    </r>
    <r>
      <rPr>
        <sz val="9"/>
        <rFont val="Arial"/>
        <family val="2"/>
      </rPr>
      <t>po sledečem sistemu :            
- prodec 10 cm
- drenažni filc                                                                        - membranska folija
- toplotna izolacija XPS 5cm
- kamena volna v dveh slojih 16cm
- hidroizolacija, FPO membrana, npr. Sarnafil TS 77-20, d=1,8mm
- parna zapora npr. sarnavap 5000 SA
- nosilna trapezna pločevina, višina vala 153 mm, deb. 1 mm</t>
    </r>
  </si>
  <si>
    <t>Doza za glavno izenačitev potencialov komplet z zbiralko in spoji</t>
  </si>
  <si>
    <t>Zakoličba obstoječih komunalnih naprav na obravnavanem območju.</t>
  </si>
  <si>
    <t>Zakoličba trase novega NN omrežja.</t>
  </si>
  <si>
    <t>Izdelava jaška dim. 1,2x1,2x1,0m gl. s pokrovom za težki promet tip IMP art. 203.</t>
  </si>
  <si>
    <t>Izdelava križanj z ostalimi komunalnimi vodi.</t>
  </si>
  <si>
    <t>PE cev fi 80 mm.</t>
  </si>
  <si>
    <t>»POZOR ELEKTRIKA« ( po celotni trasi ).</t>
  </si>
  <si>
    <t>Izdelava osnov za vnos v kataster komunalnih vodov.</t>
  </si>
  <si>
    <t>Odklop, ter ponovni priklop obstoječega kabla NAYY-J  4 x 70 + 2,5mm2.</t>
  </si>
  <si>
    <t>Izdelava kabelskega končnika 4x70mm2 Al.</t>
  </si>
  <si>
    <t>Dobava in polaganje valjanca FeZn 25 x 4 mm.</t>
  </si>
  <si>
    <t>Dobava in montaža križne sponke za valjanec Fe/Zn 25x4mm.</t>
  </si>
  <si>
    <t>Izvedba antikorozijske zaščite spoja valjanca v zemlji.</t>
  </si>
  <si>
    <t>Varovalni vložek NV160/3/80,25A montiran v MPO.</t>
  </si>
  <si>
    <t>Drobni vezni in pritrdilni material.</t>
  </si>
  <si>
    <t>Priprava materiala in dela, ter manipulativni stroški, ter zavarovanje gradbišča.</t>
  </si>
  <si>
    <t>Odklop in demontaža obstoječe MPO.</t>
  </si>
  <si>
    <t>Meritve električnih lastnosti na dovodnem kablu.</t>
  </si>
  <si>
    <t>Vpis trase kabla v kataster komunalnih naprav.</t>
  </si>
  <si>
    <t>Stroški nadzora elektrodistribucije.</t>
  </si>
  <si>
    <t>VODOVOD</t>
  </si>
  <si>
    <t>Cevovodi iz PE cevi premera 20 mm za pitno vodo.</t>
  </si>
  <si>
    <t>Podometni ventil, z navojnim priključkom DN 15, iz medenine, s pokromano kapo in rozeto.</t>
  </si>
  <si>
    <t>pš</t>
  </si>
  <si>
    <t>Tlačni preizkus tesnjenja cevovoda z vodo, preizkusni tlak je 1,3 kratni delovni tlak, vključno s potrebnimi čepi ter njihovo odstranitvijo po tlačnem preizkusu.</t>
  </si>
  <si>
    <t>Cevovodi za odpadno vodo iz trdega PVC, z natičnimi obojkami DIN 19531, DN  32, tesnjeno s tesnilnim obročkom, polaganje v poslopjih.</t>
  </si>
  <si>
    <t>Enako, razen DN  50,</t>
  </si>
  <si>
    <t>Enako, razen DN  110,</t>
  </si>
  <si>
    <t>Spojnik za odtočne cevi iz trdega PVC DIN 19531,-kot koleno, 87°, DN 50</t>
  </si>
  <si>
    <t>Enako, razen 45°,DN 50</t>
  </si>
  <si>
    <t>Enako, razen 87°,DN 32</t>
  </si>
  <si>
    <t>Enako, razen 45°,DN 32</t>
  </si>
  <si>
    <t>Spojnik za odtočne cevi iz trdega PVC DIN 19531,-kot enojni odcep, 45°, DN  110 x  50</t>
  </si>
  <si>
    <t>Talni odtok iz plastike, s sifonom, iztok  3°, priključek DN 50, rešetka iz nerjavnega jekla. Nazivne mere okvirja rešetke 100 x 100 mm.</t>
  </si>
  <si>
    <t>Komplet oprema umivalnika, sestavljen iz:</t>
  </si>
  <si>
    <t>Enoročna stoječa armatura za umivalnik in za pretočni bojler spodnje montaže, proizv. ……….. tip .........., s pokromano površino. Z odtočnim ventilom s čepom na vzvod. Vključno s kotnimi ventili in sifonom.</t>
  </si>
  <si>
    <t>Komplet WC sestavljen iz:</t>
  </si>
  <si>
    <t>Držalo za tekoče  milo, stenski nosilec iz medenine, pokroman, pritrditev z skritimi vijaki, komplet z milnikom.</t>
  </si>
  <si>
    <t>Držalo za papirnate brisače, stenski nosilec iz medenine, pokroman, roka iz medenine, pokromana.</t>
  </si>
  <si>
    <t>Prenosni gasilni aparat, za večkratno polnjenje, gasilno sredstvo ABC-prah, vsebine  6 kg. S stenskim držalom.</t>
  </si>
  <si>
    <t>Pripravljalna in zaključna dela za vse opisane storitve.</t>
  </si>
  <si>
    <t>Splošni, manipulativni, zavarovalni in transportni stroški.</t>
  </si>
  <si>
    <t>OGREVANJE</t>
  </si>
  <si>
    <t xml:space="preserve">Hladilna naprava za hlajenje in ogrevanje, komplet z zunanjo enoto in notranjo  stensko enoto, s pritrjenimi konzolami, s cevno povezavo plinaste in tekoče povezave hladilnega sredstva ter električno in krmilno povezavo in daljinskimi nastavljalnikom. Zunanja enota je predvidena na strehi. (h=1 m) Podatki za napravo: Qh=4,2 kW, Qg = 5,3 kW, P=1400 W, U=220V.          Primerna: ZUNANJA ENOTA CU-E15NKE-3, NOTRANJA ENOTA   stenska enota CS-E15NKE-3 z zagonom, atestno dokumentacijo ter navodili. Razdalja med zunanjo in notranjo enoto do 10 m. Enota ima daljinski nastavljalnik. Zagon pooblaščenega serviserja in podučitev ravnanja z napravo. </t>
  </si>
  <si>
    <t>PREZRAČEVANJE</t>
  </si>
  <si>
    <t>Zapiranje ventilov, praznenje cevovodov in dstranitev obstoječega vodomera DN50/20 komplet z ostalo armaturo v obstoječem vodomernem jašku.</t>
  </si>
  <si>
    <t xml:space="preserve">Nova oprema v vodomernem jašku: 2x zaporni ventil DN 20, lovilec nesnage  DN 20, nepovratna loputa DN 20, vodomer DN 20, izpustni ventil DN 20. </t>
  </si>
  <si>
    <t>Izkop in odstranitev betonskega materiala na lokaciji prehoda obstoječe vodovodne cevi v objekt.</t>
  </si>
  <si>
    <t>Odstranitev obstoječega hidranta.</t>
  </si>
  <si>
    <t>Izdelava novega preboja zaščitne cevi DN 65 v novem temelju za prehod vodovodne cevi.</t>
  </si>
  <si>
    <t>Izolacija iz žlebakov za PE cev premera 20 mm.</t>
  </si>
  <si>
    <t>Dezinfekcija in spiranje cevovodov za vodo, z vodo, dezinfekcijsko sredstvo klor.</t>
  </si>
  <si>
    <t>Enako, razen premer 315 mm.</t>
  </si>
  <si>
    <t>Meritve prezračevanja, s poročilom in merilnim listom.</t>
  </si>
  <si>
    <t>Pripravljalna dela, zarisovanje, poskusno obratovanje in zaključna dela.</t>
  </si>
  <si>
    <t>Iztočni ventil DN 15, proizv.  iz medenine, s pokromano površino, s pokromanim ročajem, z navojem za gibko cev R 1/2.</t>
  </si>
  <si>
    <t>Strešna ventilacijska kapa iz barvane pocinkane pločevine, za montažo na cev z obojko iz trdega PVC, DN 100.</t>
  </si>
  <si>
    <t>Dobava in vgrajevanje tamponskega materiala 0-32 pod zunanjimi površinami, s planiranjem in uvaljanjem v plasteh do predpisane zbitosti.</t>
  </si>
  <si>
    <t>Dobava in vgrajevanje betona C25/30 v pasovni temelj zunanjih podestov.</t>
  </si>
  <si>
    <t>SKUPAJ ZUNANJA UREDITEV:</t>
  </si>
  <si>
    <t>Izdelava zunanjih stopnic (v ceni zajeti opaž, armatura, beton in vsa ostala pomožna dela).</t>
  </si>
  <si>
    <t>Dobava in vgrajevanje armature RA 400/500 vseh profilov (zunanji zidovi, podesti in tlaki).</t>
  </si>
  <si>
    <t>6.14</t>
  </si>
  <si>
    <t>6.15</t>
  </si>
  <si>
    <t>6.16</t>
  </si>
  <si>
    <t>Rušenje asfalta, nakladanje in odvoz v stalno deponijo, vključno z plačilom vseh taks.</t>
  </si>
  <si>
    <t>Izdelava meteorne kanalizacije iz PE DN 200, polno obbetonirana, komplet z izkopom in zasipom ter priklopom v obstoječi jašek.</t>
  </si>
  <si>
    <t xml:space="preserve">Izdelava nosilne obrabnozaporne plasti asfalta AC11 surf B70/100 A4 v debelini 6 cm. </t>
  </si>
  <si>
    <t>Izdelava betonskega meteornega jaška fi 60cm globine 1,20 m z ltž pokrovom, z vsemi zemeljskemi deli in betonskim temeljem, vključno z vsemi priklopi vtočnih in iztočnih cevi.</t>
  </si>
  <si>
    <t>Izdelava meteorne kanalizacije iz PE DN 160, polno obbetonirana, komplet z izkopom in zasipom.</t>
  </si>
  <si>
    <t>EM</t>
  </si>
  <si>
    <t>cena [€/EM]</t>
  </si>
  <si>
    <t>vrednost [€]</t>
  </si>
  <si>
    <t>1.16</t>
  </si>
  <si>
    <t>Rušenje AB temelja pod porušeno steno.</t>
  </si>
  <si>
    <t>Zasip za temelji z tamponskim materialom 0-32, z utrjevanjem v plasteh do predpisane zbitosti.</t>
  </si>
  <si>
    <t>ZIDARSKA DELA SKUPAJ:</t>
  </si>
  <si>
    <t>GRADBENA DELA</t>
  </si>
  <si>
    <t>PREDDELA</t>
  </si>
  <si>
    <t>RUŠITVENA DELA</t>
  </si>
  <si>
    <t>ZEMELJSKA DELA</t>
  </si>
  <si>
    <t>BETONSKA  DELA</t>
  </si>
  <si>
    <t>TESARSKA DELA</t>
  </si>
  <si>
    <t>ZIDARSKA DELA</t>
  </si>
  <si>
    <t>ZUNANJA UREDITEV</t>
  </si>
  <si>
    <t xml:space="preserve">SKUPAJ GRADBENA DELA </t>
  </si>
  <si>
    <t>OBRTNIŠKA DELA</t>
  </si>
  <si>
    <t>1.</t>
  </si>
  <si>
    <t>KROVSKA DELA</t>
  </si>
  <si>
    <t>2.</t>
  </si>
  <si>
    <t xml:space="preserve">KLEPARSKA DELA </t>
  </si>
  <si>
    <t>3.</t>
  </si>
  <si>
    <t>KLJUČAVNIČARSKA DELA</t>
  </si>
  <si>
    <t>4.</t>
  </si>
  <si>
    <t xml:space="preserve">MIZARSKA DELA </t>
  </si>
  <si>
    <t>5.</t>
  </si>
  <si>
    <t>KERAMIČARSKA DELA</t>
  </si>
  <si>
    <t>6.</t>
  </si>
  <si>
    <t xml:space="preserve">TLAKARSKA DELA </t>
  </si>
  <si>
    <t>7.</t>
  </si>
  <si>
    <t>SLIKOPLESKARSKA DELA</t>
  </si>
  <si>
    <t>9.</t>
  </si>
  <si>
    <t>FASADERSKA DELA</t>
  </si>
  <si>
    <t>PREDPRAŽNIKI</t>
  </si>
  <si>
    <t>11.</t>
  </si>
  <si>
    <t>12.</t>
  </si>
  <si>
    <t>13.</t>
  </si>
  <si>
    <t xml:space="preserve">SKUPAJ OBRTNIŠKA DELA </t>
  </si>
  <si>
    <t>Splošno:</t>
  </si>
  <si>
    <t>Gradbeni proizvodi in inštalacije morajo biti ekološko neoporečni in higiensko ustrezni. Vsa dela morajo biti izvedena pravilno in po pravilih stroke. Izvajalec je dolžan pri sestavi ponudbe upoštevati vse grafične in tekstualne dele projekta. V primeru tiskarskih napak in neskladij med popisom, tekstualnim in grafičnim delom projekta  je dolžan izvajalec pred izdelavo ponudbe na to opozoriti projektanta pred odajo ponudbe. Ponudnik je dolžan pri ponudbi upoštevati vse povezane stroške, ki so potrebni za tehnično pravilno izvedbo del, ki jih ponuja v izvedbo.</t>
  </si>
  <si>
    <t>0.</t>
  </si>
  <si>
    <t xml:space="preserve">PREDDELA </t>
  </si>
  <si>
    <t>0.1</t>
  </si>
  <si>
    <t>kos</t>
  </si>
  <si>
    <t>0.2</t>
  </si>
  <si>
    <t xml:space="preserve">PREDDELA  SKUPAJ :  </t>
  </si>
  <si>
    <t>RUŠITVENA  DELA</t>
  </si>
  <si>
    <t>1.1</t>
  </si>
  <si>
    <t>1.2</t>
  </si>
  <si>
    <t>m2</t>
  </si>
  <si>
    <t>1.3</t>
  </si>
  <si>
    <t>m1</t>
  </si>
  <si>
    <t>1.4</t>
  </si>
  <si>
    <t>1.5</t>
  </si>
  <si>
    <t>1.6</t>
  </si>
  <si>
    <t>1.7</t>
  </si>
  <si>
    <t>1.8</t>
  </si>
  <si>
    <t>1.9</t>
  </si>
  <si>
    <t>1.10</t>
  </si>
  <si>
    <t>1.11</t>
  </si>
  <si>
    <t>m3</t>
  </si>
  <si>
    <t>1.12</t>
  </si>
  <si>
    <t>1.13</t>
  </si>
  <si>
    <t>1.14</t>
  </si>
  <si>
    <t>1.15</t>
  </si>
  <si>
    <t xml:space="preserve">RUŠITVENA DELA SKUPAJ :  </t>
  </si>
  <si>
    <t xml:space="preserve">Splošno : Vsa izkopana dela in transporti izkopanih materialov se obračunajo po prostornini zemljine v raščenem stanju. Vsa nasipna dela se obračunajo po prostornini zemljine  v vgrajenem stanju . </t>
  </si>
  <si>
    <t>2.1</t>
  </si>
  <si>
    <t>2.2</t>
  </si>
  <si>
    <t xml:space="preserve">ZEMELJSKA DELA SKUPAJ : </t>
  </si>
  <si>
    <t xml:space="preserve">Splošni  opis : Potrebno je upoštevati zahteve za betone, ki so podane v načrtu gradbenih konstrukcij. V ceni mora biti upoštevan tudi projekt betona, ki ga izvajalec poda v potrditev. </t>
  </si>
  <si>
    <t>3.1.</t>
  </si>
  <si>
    <t>3.2</t>
  </si>
  <si>
    <t>3.3</t>
  </si>
  <si>
    <t>3.4</t>
  </si>
  <si>
    <t>kg</t>
  </si>
  <si>
    <t xml:space="preserve">BETONSKA DELA SKUPAJ :  </t>
  </si>
  <si>
    <t>4.1</t>
  </si>
  <si>
    <t>Dobava in vgradnja lepljenih lesenih nosilcev š=24cm, h=72 cm, l=9,60 m iz smrekovega lesa, vključno z zaščitnim premazom z UV zaščito brez pigmenta. Komplet izdelava s tehnolološkim načrtom montaže.</t>
  </si>
  <si>
    <t>4.2</t>
  </si>
  <si>
    <t>4.3</t>
  </si>
  <si>
    <t>4.4</t>
  </si>
  <si>
    <t>4.5</t>
  </si>
  <si>
    <t>4.6</t>
  </si>
  <si>
    <t>4.7</t>
  </si>
  <si>
    <t xml:space="preserve">TESARSKA  DELA  SKUPAJ : </t>
  </si>
  <si>
    <t>5.1</t>
  </si>
  <si>
    <t>5.2</t>
  </si>
  <si>
    <t>5.3</t>
  </si>
  <si>
    <t>5.4</t>
  </si>
  <si>
    <t>5.5</t>
  </si>
  <si>
    <t>5.6</t>
  </si>
  <si>
    <t>6.1</t>
  </si>
  <si>
    <t>6.2</t>
  </si>
  <si>
    <t>6.3</t>
  </si>
  <si>
    <t>6.4</t>
  </si>
  <si>
    <t>6.5</t>
  </si>
  <si>
    <t>6.6</t>
  </si>
  <si>
    <t>6.7</t>
  </si>
  <si>
    <t>6.8</t>
  </si>
  <si>
    <t>6.10</t>
  </si>
  <si>
    <t>6.11</t>
  </si>
  <si>
    <t>6.12</t>
  </si>
  <si>
    <t xml:space="preserve">Opomba: </t>
  </si>
  <si>
    <t>NEPREDVIDENA DELA 5%</t>
  </si>
  <si>
    <t>Električni pretočni bojler za spodnjo montažo grelne moči 2 kW, volumna 5l.</t>
  </si>
  <si>
    <t>KV delavec</t>
  </si>
  <si>
    <t>Razna nepredvidena tesarska dela. Obračun po dejanskih količinah zapisanih v gradbenem dnevniku in potrjenih s strani nadzornega inženirja.</t>
  </si>
  <si>
    <t>Razna nepredvidena zidarska dela. Obračun po dejanskih količinah zapisanih v gradbenem dnevniku in potrjenih s strani nadzornega inženirja.</t>
  </si>
  <si>
    <t>3.5</t>
  </si>
  <si>
    <t>Razna nepredvidena betonerska dela. Obračun po dejanskih količinah zapisanih v gradbenem dnevniku in potrjenih s strani nadzornega inženirja.</t>
  </si>
  <si>
    <t>Razna nepredvidena zemeljska dela. Obračun po dejanskih količinah zapisanih v gradbenem dnevniku in potrjenih s strani nadzornega inženirja.</t>
  </si>
  <si>
    <t>rovokopač</t>
  </si>
  <si>
    <t>Razna nepredvidena gradbena dela. Obračun po dejanskih količinah zapisanih v gradbenem dnevniku in potrjenih s strani nadzornega inženirja.</t>
  </si>
  <si>
    <t>kamion 3-osi</t>
  </si>
  <si>
    <t xml:space="preserve">Gradbeni proizvodi in inštalacije morajo biti ekološko neoporečni in higiensko ustrezni. Vsa dela morajo biti izvedena pravilno in po pravilih stroke. Izvajalec je dolžan pri sestavi ponudbe upoštevati vse grafične in tekstualne dele projekta. V primeru tiskarskih napak in neskladij med popisom, tekstualnim in grafičnim delom PZI projekta  je dolžan izvajalec pred izdelavo ponudbe na to opozoriti projektanta pred odajo ponudbe. Ponudnik je dolžan pri ponudbi upoštevati vse povezane stroške, ki so potrebni za tehnično pravilno izvedbo del, ki jih ponuja v izvedbo (kot npr. razni pritrdilni materiali, vezni in tesnilni materiali, podkonstrukcije in podobno. Izvajalec mora dati na vpogled vzorce in po izbranih vzorcih naročiti material in izvesti dela (npr. vzorec ker. ploščic, laminatov, tip podboja vrat, okenskih profilov, kljuk...) Barve laminata in fasadnih plošč potrdi projektant na podlagi vzorca velikosti vsaj 0,5 x 0,5 m, notranjih barv barvanih na licu mesta na podlagi treh vzorcev enake velikosti...)   </t>
  </si>
  <si>
    <t>Kompletna dobava in izvedba obloge ravne strehe objekta : 
Tesnenje in mehansko sidranje membranske hidroizolacije iz termo - plastičnega - poliolefina, po celotni površini, okoli vseh odprtin, prebojev, atike in po robu celotne strehe kot zahteva proizvajalec hidroizolacije. Komplet izdelava s vpenjalnimi sidrišči za zagotovitev varnosti pri delu na strehi. Upoštevati vetrovne razmere na lokaciji!</t>
  </si>
  <si>
    <t xml:space="preserve">KROVSKA DELA SKUPAJ : </t>
  </si>
  <si>
    <t>KLEPARSKA DELA</t>
  </si>
  <si>
    <t>2.3</t>
  </si>
  <si>
    <t>2.4</t>
  </si>
  <si>
    <t>2.5</t>
  </si>
  <si>
    <t>2.6</t>
  </si>
  <si>
    <t>KLEPARSKA DELA SKUPAJ :</t>
  </si>
  <si>
    <t>3.1</t>
  </si>
  <si>
    <t xml:space="preserve">KLJUČAVNIČARSKA  DELA SKUPAJ : </t>
  </si>
  <si>
    <t>MIZARSKA DELA</t>
  </si>
  <si>
    <t xml:space="preserve">MIZARSKA DELA SKUPAJ </t>
  </si>
  <si>
    <t>Nabava, dobava in lepljenje talnih protizdrsnih  keramičnih ploščic srednjega cenovnega razreda dim 20x20 cm, z izvedbo predpisanih fug, padcev proti sifonom in fugiranjem s fugirno maso. Komplet z lepilom in vsemi pomožnimi deli in prenosi. Keramične ploščice in fugirna masa po izboru projektanta. Ploščice so enobarve. (sanitarije)</t>
  </si>
  <si>
    <t>Nabava, dobava in lepljenje talnih velikoformatnih protizdrsnih granitogres ploščic višjega cenovnega razreda npr ARIOSTEA  tip HIGH TECH dim 40x80 cm s porezanimi robovi (kalibrirana) s polaganjem na minimalno fugo, s fugiranjem s fugirno maso. Komplet z lepilom in vsemi pomožnimi deli in prenosi. Ploščice in fugirna masa po izboru projektanta.</t>
  </si>
  <si>
    <t>5.7</t>
  </si>
  <si>
    <t xml:space="preserve">Nabava, dobava in polaganje zidne obrobe višine 8 cm iz granitogres ploščic enakega tipa kot talne. S fugami ki sledijo fugam v tlaku. Komplet z vsemi pomožnimi deli in materiali. </t>
  </si>
  <si>
    <t xml:space="preserve">KERAMIČARSKA DELA SKUPAJ : </t>
  </si>
  <si>
    <t>TLAKARSKA DELA</t>
  </si>
  <si>
    <t xml:space="preserve">TLAKARSKA DELA SKUPAJ : </t>
  </si>
  <si>
    <t xml:space="preserve">SPUŠČENI STROPOVI </t>
  </si>
  <si>
    <t>7.1</t>
  </si>
  <si>
    <t xml:space="preserve">Dobava in montaža spuščenega stropa D 112 v sestavi: 
- podkonstrukcija iz profilov UD/CD 
- obešala tip (direktno, žica z zanko, nonius, ..), pritrjena z ustreznimi pritrdili v strešno trapezno pločevino
 - mavčne plošče tip A13 po EN520 
Stiki so fugirani po kvaliteti K2. Izdelek kot npr. Knauf </t>
  </si>
  <si>
    <t>7.2</t>
  </si>
  <si>
    <t xml:space="preserve">Dobava in montaža spuščenega stropa v sestavi: 
- podkonstrukcija iz profilov UD/CD 
- obešala tip (direktno, žica z zanko, nonius, ..), pritrjena z ustreznimi pritrdili v strešno trapezno pločevino
- TI steklena volna 14cm
 - vodoodporne mavčne plošče tip H13 po EN520 
Stiki so fugirani po kvaliteti K2. Izdelek kot npr. Knauf </t>
  </si>
  <si>
    <t>7.3</t>
  </si>
  <si>
    <t>7.4</t>
  </si>
  <si>
    <t xml:space="preserve">Dobava in vgradnja tipskih revizijskih loput v mavčnokartonskem stropu po izboru projektanta 
</t>
  </si>
  <si>
    <t xml:space="preserve">- dim 400 x 400 mm </t>
  </si>
  <si>
    <t>SKUPAJ SPUŠČENI STROPOVI :</t>
  </si>
  <si>
    <t>8</t>
  </si>
  <si>
    <t>8.1</t>
  </si>
  <si>
    <t>8.2</t>
  </si>
  <si>
    <t>8.3</t>
  </si>
  <si>
    <t xml:space="preserve">SLIKOPLESKARSKA DELA SKUPAJ : </t>
  </si>
  <si>
    <t>9.1</t>
  </si>
  <si>
    <t>9.2</t>
  </si>
  <si>
    <t>9.3</t>
  </si>
  <si>
    <t>9.4</t>
  </si>
  <si>
    <t>9.5</t>
  </si>
  <si>
    <t xml:space="preserve">FASADERSKA DELA SKUPAJ : </t>
  </si>
  <si>
    <t>10.1</t>
  </si>
  <si>
    <r>
      <t>Izvedba</t>
    </r>
    <r>
      <rPr>
        <sz val="9"/>
        <rFont val="Arial"/>
        <family val="2"/>
      </rPr>
      <t xml:space="preserve"> notranje obloge strešne atike z lepljenjem  TI XPS 8cm na steno atike ter izvedbo hidroizolacije s pritrjevanjem HI na zgorni del atike pod pločevinasto kapo.  Vertikalna HI folija mora biti zvarjena s horizontalno ter mehansko pritrjena v zidani del atičnega zidu. Vključno z obdelavo vseh prebojev za iztoke strešne vode in varnostnih prelivov</t>
    </r>
  </si>
  <si>
    <t>Obdelava fasade sosednjega objekta na zahodni strani (strešna protipožarna stena) z vertikalnimi trakovi iz barvane pločevine (nadaljevanje atike), z nameščanjem kamene volne, deb.14 cm pod pločevino, vkjučno s FE horizontalno podkonstrukcijo, vsemi preklopi, odkapi in kitanjem stikov.</t>
  </si>
  <si>
    <t>Dobava in vgradnja zidnih obrob iz barvane pocinkane pločevine v barvi po izboru., r.šir., do 80 cm, pritrjevanje z upoštevanjem vetrovnih razmer!</t>
  </si>
  <si>
    <t>Dobava in vgradnja zidnih obrob iz barvane pocinkane pločevine v barvi po izboru, r.šir., do 70cm, pritrjevanje z upoštevanjem vetrovnih razmer!</t>
  </si>
  <si>
    <t>Izdelava in nabava vtočnika z mrežico z horizontalnim priključkom na zunanjo vertikalo. Vtočnik je vgrajen v ravno streho s prodcem. Komplet z vsemi potrebnimi pomožnimi deli in materiali.</t>
  </si>
  <si>
    <t>Nabava in montaža RF kotnikov na pripirah vrat. Komplet z vsemi potrebnimi pomožnimi deli in materiali.</t>
  </si>
  <si>
    <t>Izdelava, dobava in montaža kovinske ograje na zunanjih podestih, sestavljene iz vertikalnih vmesnih stojk iz Fe pocinkanih ploščatih polnih profilov dim. 40/6 mm na razmaku 12cm. Vertikalne stojke povezujeta horizontalna Fe profila dim 40/8 mm. Ograja skupne višine 1m.  Vsi kovinski deli ograje so suhoprašno barvani v barvi po izboru projektanta. Komplet ograja z vsemi potrebnimi pritrdilnimi sredstvi in prenosi ter vso potrebno zidarsko pomočjo.</t>
  </si>
  <si>
    <t>Dobava in montaža napisa višine 30 cm z tiskanimi črkami (PODEŽELSKI PRODUKTI VIPAVSKE DOLINE), iz prašno barvane alu pločevine min. d=4 mm komplet z nevidno pritrditvijo tako, da so črke odmaknjene od fasade 5 cm. Pred pričetkom izdelave je potrebno uskladiti izvedbene detajle s projektantom, pritrjevanje dimenzionirano glede na vetrovne razmere.</t>
  </si>
  <si>
    <t>Nabava, dobava in lepljenje stenskih  keramičnih ploščic dim 20x20 cm po izboru projektanta. Obloga v sanitarijah do višine 2,20m in lepljenje na predhodno izravnane stene. Komplet s fugiranjem s fugirno maso v ustrezni barvi in z izravnalno maso. Silikoniziranje vogalne fuge s fugirnim silikonom v barvi fugirne mase. Ploščice po izboru projektanta.</t>
  </si>
  <si>
    <t>Izdelava tlaka v sestavi, TI EPS 200 deb. 5 cm, TI XPS deb. 5cm, PE folija, mikroarmiran estrih 10 cm, vključno z obzidno diletacijo deb. 0,5 cm.</t>
  </si>
  <si>
    <t>Dvakratno slikanje fino ometanih sten z notranjo barvo (kot npr. Jupol) s predhodno impregnacijo in potrebnim krpanjem. Finalna površina mora biti gladka, ravna in enakomerno pobarvana.</t>
  </si>
  <si>
    <t>Dvakratno slikanje sten in stropov iz mavčnokartonskih plošč z notranjo barvo (kot npr. Jupol) s predhodnim 2x kitanjem celotne površine z izravnalno maso (kot npr. Jubolin) s predhodno impregnacijo. Finalna površina mora biti gladka, ravna in enakomerno pobarvana.</t>
  </si>
  <si>
    <t>VII.</t>
  </si>
  <si>
    <t>TK PRIKLJUČEK</t>
  </si>
  <si>
    <t>Dobava, vgradnja, izdelava, montaža in preizkus.</t>
  </si>
  <si>
    <t>Zakoličba trase novega TK priključka.</t>
  </si>
  <si>
    <t>Izdelava jaška fi 40 cm z ltž pokrovom 40kN.</t>
  </si>
  <si>
    <t>Izdelava jaška dim.: 0,8x0,8x1,0 m z ltž pokrovom 40kN.</t>
  </si>
  <si>
    <t>Izdelava kabelske kanalizacije z 1x stigmaflex cevjo fi80mm + 1xfi50mm, izkop, zasutje z peskom granulacije 3-7mm 10 cm, zasutje jarka z materialom od izkopa z utrjevanjem v plasteh.</t>
  </si>
  <si>
    <t>Valjanec FeZn 25x4mm.</t>
  </si>
  <si>
    <t>TK priključna omarica PA 20.</t>
  </si>
  <si>
    <t>SKUPAJ TK PRIKLJUČEK</t>
  </si>
  <si>
    <t>2x pleskanje sten z lateks pralno  pol mat barvo (npr. StoColor Latex 4000) v barvi po izboru projektanta. Za izenačitev vpojnosti podlage, izvesti osnovni temeljni premaz (npr. StoPrim Plex). Barva brez topil, mehčal in škodljivih snovi. Odpornost na mokro drgnjenje: razred 2 po DIN EN 13 300. Barva po izboru projektanta (trije barvni odtenki in bela barva). Izvesti po navodilih proizvajalca barve.</t>
  </si>
  <si>
    <r>
      <t>Kompletna izdelava kontaktne izolacijske fasade z 14cm XPS toplotno izolacijo z zaključnim kulirplast slojem po izboru projektanta, armirni sloj z uporabo kvalitetne mrežice in l</t>
    </r>
    <r>
      <rPr>
        <sz val="10"/>
        <color indexed="8"/>
        <rFont val="Arial"/>
        <family val="2"/>
      </rPr>
      <t>epila na organski osnovi.</t>
    </r>
  </si>
  <si>
    <t>Izdelava tankoslojne kontaktne fasade v sestavi, toplotna izolacija EPS 14 cm, armirni sloj z uporabo kvalitetne mrežice zaključni sloj  silikon-silikat v barvi po izboru, vključno s sidranjem fasade s fasadnimi sidri nad okenskimi odprtinami, z uporabo tipskih odkapnih elementov in vogalnih letvic za ojačanje izpostavljenih mest. 10% površine se izvede v intenzivnejšem pigmentu</t>
  </si>
  <si>
    <r>
      <t>I</t>
    </r>
    <r>
      <rPr>
        <sz val="10"/>
        <rFont val="Arial"/>
        <family val="2"/>
      </rPr>
      <t xml:space="preserve">zdelava tankoslojne kontaktne fasade v sestavi, toplotna izolacija XPS 14 cm, armirni sloj z uporabo kvalitetne mrežice in </t>
    </r>
    <r>
      <rPr>
        <sz val="9"/>
        <rFont val="Arial"/>
        <family val="2"/>
      </rPr>
      <t>lepila na organski osnovi,</t>
    </r>
    <r>
      <rPr>
        <sz val="10"/>
        <rFont val="Arial"/>
        <family val="2"/>
      </rPr>
      <t xml:space="preserve"> zaključni sloj  silikon-silikat v barvi po izboru, z uporabo tipskih odkapnih elementov in vogalnih letvic za ojačanje izpostavljenih mest. - fasada na območju cokla.</t>
    </r>
  </si>
  <si>
    <t>Izdelava tankoslojne kontaktne fasade v sestavi, toplotna izolacija EPS 12 cm, armirni sloj z uporabo kvalitetne mrežice zaključni sloj  silikon-silikat v barvi po izboru.  -  dodelava obstoječe fasade mladinskega hotela v predelu odstranjene strehe obravnavanega objekta.</t>
  </si>
  <si>
    <t>Nabava, dobava in montaža notranjega predredpražnika (npr. EMCO po izboru projektanta - Alu gum) v kovinskem inox okvirju - kotniku 30/30/3. Komplet z poglobitvijo v podložni beton, obdelavo s cementno prevleko. Vključno z vsemi potrebnimi pomožnimi deli. Dimenzije se prilagodijo vetrolovu.</t>
  </si>
  <si>
    <t>2,3 m2 (glavni vhod)</t>
  </si>
  <si>
    <t>Nabava, dobava in montaža zunanjega predpražnika (po izboru projektanta - Alu gum) v kovinskem inox okvirju - kotniku 30/30/3. Komplet z poglobitvijo v metličen beton, obdelavo s cementno prevleko. Vključno z vsemi potrebnimi pomožnimi deli in izvedbo odtoka vode.</t>
  </si>
  <si>
    <r>
      <t xml:space="preserve">Izdelava, dobava in montaža dvokrilnih zunanjih alu vrat iz tipskih vratnih profilov, </t>
    </r>
    <r>
      <rPr>
        <sz val="9"/>
        <rFont val="Arial"/>
        <family val="2"/>
      </rPr>
      <t>zastekljena s termopan varnostnim lepljenim steklom,  kljuka in ključavnica obojestransko, kljuka RF po izboru projektanta, cilindrična kjučavnica, samozapiralo. Max. U vrat = 1.6 W/m2K, vključno s tipskim alu talnim profilom s tesnilom za zunanja vrata, 
s talnim alu zaustavljalcem odpiranja.</t>
    </r>
  </si>
  <si>
    <r>
      <t xml:space="preserve">Izdelava, dobava in montaža vhodnih zunanjih alu vrat  </t>
    </r>
    <r>
      <rPr>
        <sz val="9"/>
        <rFont val="Arial"/>
        <family val="2"/>
      </rPr>
      <t xml:space="preserve">s fiksno zasteklitvijo, zastekljena s termopan varnostnim lepljenim steklom, kljuko - RF ročaj po celi višini vrat, cilindrično kjučavnico z valjčkom, ki nadomešča panik kljuko (odpiranje na potisk), samozapiralom, zaskočnim mehanizmom (drži odprta vrata za odvod dima),  Max. U vrat = 1.6 W/m2K, </t>
    </r>
    <r>
      <rPr>
        <sz val="9"/>
        <color indexed="8"/>
        <rFont val="Arial"/>
        <family val="2"/>
      </rPr>
      <t>vključno s tipskim alu talnim profilom s tesnilom za zunanja vrata, s talnim alu zaustavljalcem odpiranja.</t>
    </r>
  </si>
  <si>
    <r>
      <t xml:space="preserve">Izdelava, dobava in montaža vhodnih notranjih alu vrat vetrolova </t>
    </r>
    <r>
      <rPr>
        <sz val="9"/>
        <rFont val="Arial"/>
        <family val="2"/>
      </rPr>
      <t>s fiksno zasteklitvijo,  zastekljena s termopan varnostnim lepljenim steklom, kljuko - RF ročaj po celi višini vrat, cilindrično kjučavnico z valjčkom, ki nadomešča panik kljuko (odpiranje na potisk), samozapiralom, zaskočnim mehanizmom (drži odprta vrata za odvod dima).</t>
    </r>
  </si>
  <si>
    <r>
      <t xml:space="preserve">Izdelava, dobava in montaža vhodnih zunanjih alu vrat na južni fasadi </t>
    </r>
    <r>
      <rPr>
        <sz val="9"/>
        <rFont val="Arial"/>
        <family val="2"/>
      </rPr>
      <t>s fiksno zasteklitvijo,  zastekljena s termopan varnostnim lepljenim steklom, kljuko - RF na obeh straneh vrat, cilindrično kjučavnico, samozapiralom in mehanskim talnim zaustavljalcem odpiranja.</t>
    </r>
  </si>
  <si>
    <r>
      <t>Izdelava, dobava in montaža zunanjega okna iz barvanih Al profilov s termo členom. Okensko krilo je zastekleno s termopan izolacijskim steklom  ter je opremljeno z okovjem za odpiranje po vertikalni in horizontalni osi po shemi. Okno</t>
    </r>
    <r>
      <rPr>
        <sz val="9"/>
        <rFont val="Arial"/>
        <family val="2"/>
      </rPr>
      <t xml:space="preserve"> komplet s tipsko zunanjo alu okensko polico in PVC notranjo polico z vsemi zaključnimi letvicami in zatesnitvami. Max. U stene/okna = 1.6 W/m2K. </t>
    </r>
  </si>
  <si>
    <t>O1 ... 195 x 70cm, dvodelno okno, 2/3 okna je fiksna površina, 1/3 se odpira po vertikali in horizontali</t>
  </si>
  <si>
    <t>O2 ... 300 x 70cm, trodelno okno, 1/3 okna je fiksna površina, 2/3 se odpira po vertikali in horizontali</t>
  </si>
  <si>
    <t>Dobava in montaža zunanjega screen senčila iz tkanine po izboru projektanta, ki omogoča senčenje prostora. Senčilo komplet z alu kaseto, alu vodilom, alu letvijo in ročnim odpiranjem. Izvedba vgradne alu kasete.</t>
  </si>
  <si>
    <r>
      <t xml:space="preserve">Izdelava, dobava in montaža zunanje steklene stene  na severni fasadi </t>
    </r>
    <r>
      <rPr>
        <sz val="9"/>
        <rFont val="Arial"/>
        <family val="2"/>
      </rPr>
      <t>iz samonosnih alu profilov (fasadni profili),</t>
    </r>
    <r>
      <rPr>
        <b/>
        <sz val="9"/>
        <rFont val="Arial"/>
        <family val="2"/>
      </rPr>
      <t xml:space="preserve"> </t>
    </r>
    <r>
      <rPr>
        <sz val="9"/>
        <rFont val="Arial"/>
        <family val="2"/>
      </rPr>
      <t>stena je vertikalno razdeljena na 4 enaka polja izmed katerih se dve polji odpirata vertikalno v zgornji tretjini s podaljšano kljuko, ostali deli stene so fiksni. Stena sega do tal.
Max. U stene = 1.6 W/m2K, Termopan steklo lepljeno varnostno. Komplet stena z vsemi pomožnimi deli in prenosi in tesnitvami.</t>
    </r>
  </si>
  <si>
    <t>Dobava in montaža 12,5cm mavčnokartonskih sten v sestavi: 2x mavčno kartonska plošča  1,25 cm, vmesna izolacija med podkonstrukcijo (volna 5 cm), kovinska podkonstrukcija (enojni profil 7,5 cm) in  dvojna mavčnokartonska plošča. Komplet izdelava stene z bandažiranjem stikov, tipskimi pocinkanimi kotniki na vogalih. V mokrih prostorih je predvideti impregnirano mavčnokartonasto steno (sanitarije).</t>
  </si>
  <si>
    <t>Dobava in montaža mavčnokartonskih sten v sestavi:  dvojna mavčno kartonska plošča - 2,5 cm,  vmesna TI med podkonstrukcijo, (steklena volna 5 cm + 5 cm), kovinska podkonstrukcija in  dvojna mavčnokartonska plošča. Komplet izdelava stene z bandažiranjem stikov.</t>
  </si>
  <si>
    <t>Dobava in montaža mavčnokartonske stene - zapore nad vhodno steno z vrati s toplotno izolacijo iz steklene volne 10cm, vključno z bandažiranjem in kitanjem na notranji strani.</t>
  </si>
  <si>
    <t>STRELOVOD IN IZENAČITVE POTENCIALOV</t>
  </si>
  <si>
    <t>Komunikacijska omara v sestavi</t>
  </si>
  <si>
    <t>Izdelava kabelske kanalizacije z 2x stigmaflex cevjo fi  110 mm, obbetoniranje z betonom C12/15.</t>
  </si>
  <si>
    <t>Strojni in deloma ročni izkop kabelskega kanala delno v utrjeni poti,  delno v zelenici, nakladanje in odvoz odvečnega materiala v stalno deponijo, vključno z plačilom vseh taks.</t>
  </si>
  <si>
    <t>Umivalnik iz sanitarne keramike, npr. proizv.  DOLOMITE tip PERLA, širina umivalnika 580X420, barvni odtenek bel. Pritrditev z vijaki.</t>
  </si>
  <si>
    <t>Straniščna školjka iz sanitarne keramike, viseča na steni, odtok v steno, npr. proizv. DOLOMITE tip....., vključno z nosilno konstrukcijo in podometnim izoliranim kotličkom z dvojno tipko, s sedežno desko s pokrovom, školjka v beli barvi. Pritrditev z vijaki.</t>
  </si>
  <si>
    <t>Električni radiator toplotne moči 600 W priključne napetosti 220 V, komplet s termostatom za uravnavanje temperature v prostoru ter varnostno regulacijo.</t>
  </si>
  <si>
    <t>Ventilator za odvod zraka komplet z regulatorjem za nastavitev hitrosti vrtenja kapacitete 1000 m3/h tlačno razliko 150 Pa električna moč 260 W električna napetost 220 V, do 48 dB.</t>
  </si>
  <si>
    <t>Ventilator za odvod zraka komplet z regulatorjem za nastavitev hitrosti vrtenja kapacitete 150 m3/h tlačno razliko 200 Pa, električna moč 80 W, električna napetost 220V. Primeren VORT MAX S.</t>
  </si>
  <si>
    <t>Okrogli zračni kanali iz spiralno robljenih cevi, izdelani iz jeklene pocinkane pločevine, komplet z oblikovnimi kosi, pritrdilnim, spojnim in tesnilnim materialom, premer 100mm.</t>
  </si>
  <si>
    <t>Rešetka za odvod zraka iz prostora, izdelana iz alu profilov, v naravni barvi aluminija, BxH=325x125 mm.</t>
  </si>
  <si>
    <t>Zaščitna rešetka premera 100 mm iz nerjavečega materiala.</t>
  </si>
  <si>
    <t>Zaščitna rešetka premera 315 mm iz nerjavečega materiala.</t>
  </si>
  <si>
    <t>10.2</t>
  </si>
  <si>
    <t>1m2 (stranski vhod)</t>
  </si>
  <si>
    <t>PREDPRAŽNIKI SKUPAJ :</t>
  </si>
  <si>
    <t>Pri shemah vrat upoštevati tudi požarno zasnovo in načrt strojnih in el. instalacij instalacij. Mere kontrolirati na licu mesta ! Smeri odpiranja oken preveriti po fasadah in tlorisu! Upoštevati tudi detaljnejše popise v shemah.</t>
  </si>
  <si>
    <t>11.1</t>
  </si>
  <si>
    <t>V1 ... 250 x 260cm</t>
  </si>
  <si>
    <t>kom</t>
  </si>
  <si>
    <t>11.2</t>
  </si>
  <si>
    <t>V2 … 180/260 .. vrata 100/210, ostali del stene je fiksno steklo</t>
  </si>
  <si>
    <t>11.3</t>
  </si>
  <si>
    <t xml:space="preserve">V3 … 240/260 .. vrata 100/210, ostali del stene je fiksno steklo </t>
  </si>
  <si>
    <t>11.4</t>
  </si>
  <si>
    <t xml:space="preserve">V4 … 244/230 .. vrata 100/230, ostali del stene je fiksno steklo </t>
  </si>
  <si>
    <t>11.5</t>
  </si>
  <si>
    <t>O3 ... 90 x 260cm, enodelno okno,  se odpira po vertikali in horizontali, termopan steklo satinirano</t>
  </si>
  <si>
    <t>11.6</t>
  </si>
  <si>
    <t>pri oknu O1  195 X 70CM</t>
  </si>
  <si>
    <t>pri oknu O2  300 X 70CM</t>
  </si>
  <si>
    <t>Svetilka linijska spuščena ustreza tipu MINUS PLUS S2 DP 1x54W INTRA z obešalnim priborom s sijalko, z veznim in pritrdilnim materialom.</t>
  </si>
  <si>
    <t>Izdelava opaža AB horizontalnih in vertikalnih vezi, stebrov in slopov pravokotnega prereza, komplet z podpiranjem in vsemi potrebnimi pomožnimi deli in materiali.</t>
  </si>
  <si>
    <t>pri steni V4  244 X 230CM upoštevati , da je del stene 1m širine izveden kot vrata, ki se odpirajo navzven – na tem delu je senčilo na notranji strani</t>
  </si>
  <si>
    <t>11.7</t>
  </si>
  <si>
    <t>O4 ... 585 x 260cm</t>
  </si>
  <si>
    <t>MAVČNOKARTONSKE STENE</t>
  </si>
  <si>
    <t>12.1</t>
  </si>
  <si>
    <t>12.2</t>
  </si>
  <si>
    <t>12.3</t>
  </si>
  <si>
    <t xml:space="preserve">kos </t>
  </si>
  <si>
    <t>PROSTOR ZA TRŽENJE PODEŽELSKIH PRODUKTOV VIPAVSKE DOLINE</t>
  </si>
  <si>
    <t>Objekt:</t>
  </si>
  <si>
    <t>Investitor:</t>
  </si>
  <si>
    <t>OBČINA AJDOVŠČINA, Cesta 5.maja 6a, 5270 Ajdovščina</t>
  </si>
  <si>
    <t>REKAPITULACIJA</t>
  </si>
  <si>
    <t>ALU DELA</t>
  </si>
  <si>
    <t>ELEKTROINSTALACIJE</t>
  </si>
  <si>
    <t>STROJNE INSTALACIJE</t>
  </si>
  <si>
    <t>SKUPAJ Z DDV</t>
  </si>
  <si>
    <t>SKUPAJ</t>
  </si>
  <si>
    <t>20% DDV</t>
  </si>
  <si>
    <t>količina</t>
  </si>
  <si>
    <t>Ureditev gradbišča (postavitev gradbiščnih kontejnerjev, WC-jev, zaščitne ograje po obodu gradbišča, ureditev elektro in vodovodnega priključka, postavitev vseh potrebnih gradbiščnih tabel, ter drugih del, ki so potrebna za varno delo na gradbišču).</t>
  </si>
  <si>
    <t>Čiščenje objekta, odstranitev kosovnega materiala, vključno z odvozom na trajno deponijo in plačilom vseh taks.</t>
  </si>
  <si>
    <t>Splošno: V ceni upoštevati prenos na gradbiščno deponijo, ločevanje in sortiranje demontiranega materiala v ločene kontejnerje - zaboje (gradbeni odpadki, kovina, pločevina,...),  ter kasnejši odvoz na stalno deponjo z vplačilom vseh taks (preboji, povečanje okenskih odprtin, predelne stene,...).</t>
  </si>
  <si>
    <t>Odstranitev elektroinstalacij (svetilke, kabli,…).</t>
  </si>
  <si>
    <t>Odstranitev obstoječe pločevinaste kritine.</t>
  </si>
  <si>
    <t>Odstranitev kleparskih izdelkov (žlebovi, obrobe,…).</t>
  </si>
  <si>
    <t>Odstranitev lesenih desk ostrešja.</t>
  </si>
  <si>
    <t>Odstranitev ostrešja (vešala, špirovci, lege).</t>
  </si>
  <si>
    <t>Odstranitev lesenega stropa (lesen opaž 2 cm).</t>
  </si>
  <si>
    <t>Dobava in vgradnja kovinskega ležišča – čevelj za lepljene nosilce iz Fe pločevine debeline 12 mm, vključno z barvanjem v RAL barvi in vgradnjo v/na betonski zid z uporabo sider 3xM16 na vsakem ležišču. Izdelati skladno z navodili statika.</t>
  </si>
  <si>
    <t>Izdelava enoslojne horizontalne hidroizolacije z uporabo elastoplastomernega bitumenskega traku kot npr. Index Modo V s polnim varjenjem s predhodnim bitumenskim premazom npr. Ibitol.</t>
  </si>
  <si>
    <t>Izdelava enoslojne vertikalne hidroizolacije temeljev in cokla zunanjih sten z uporabo elasto plastomernega bitumenskega traku kot npr. Index Fidia P s polnim varjenjem s predhodnim bitumenskim premazom npr. Ibitol in izvedbo zaščite izvedene hidroizolacije z ekstrudiranim polistirenom in PE čepasto folijo.</t>
  </si>
  <si>
    <t>Dobava in zidanje opečnih zidov opečnimi termo bloki deb. 25 cm in termo malto.</t>
  </si>
  <si>
    <t>Naprava pomičnih odrov višine do 4,0 m, prizna se 1x tlorisna  površina objekta .</t>
  </si>
  <si>
    <t>Dobava in vgrajevanje betona C12/15, preseka 0,10 m3/m2 (podložni beton).</t>
  </si>
  <si>
    <t>Dobava in vgrajevanje betona C25/30 v pasovne temelje.</t>
  </si>
  <si>
    <t>Strojni in delno ročni izkop za pasovne temelje, z nakladanjem in odvozom materila v stalno deponijo vključno z plačilom taks.</t>
  </si>
  <si>
    <t>Strojni izkop terena (pasovni temelji zunanjih platojev, nižanje terena,…), nakladanje in odvoz odvečnega materiala v stalno deponijo z plačilom vseh taks.</t>
  </si>
  <si>
    <t>Dobava in montaža košev za smeti (po izboru projektanta) (npr. proizvajalca Petrič d.o.o. – tip Wave).</t>
  </si>
  <si>
    <t>Dobava in montaža zunanje klopi za sedenje iz spodnjega kovinskega dela in sedišča iz lesenih letev (npr. proizvajalca Petrič d.o.o. – tip Wave).</t>
  </si>
  <si>
    <t>Odstranitev lesenega stropa(stropniki in opaž 2 cm).</t>
  </si>
  <si>
    <t>Odstranitev oken in vrat vel. do 2,00 m2.</t>
  </si>
  <si>
    <t>Odstranitev oken in vrat vel. nad 2,00 m2.</t>
  </si>
  <si>
    <t>Rušenje obstoječih predelnih sten.</t>
  </si>
  <si>
    <t>Rušenje obstoječih opečnih sten iz opečnega modularja.</t>
  </si>
  <si>
    <t>Rušenje obstoječih opečnih sten iz polne opeke.</t>
  </si>
  <si>
    <t>Odstranitev obstoječih ometov na opečnih stenah.</t>
  </si>
  <si>
    <t>Odstranitev obstoječih zunanjih betonskih stopnic.</t>
  </si>
  <si>
    <t>Demontaža obstoječega rastrskega stropa v sledeči sestavi:
- fe podkonstrukcija (tipska)
- steklena volna 10cm
- rastrski strop – plošče 60x60
Deponiranje materiala za ponovno uporabo.</t>
  </si>
  <si>
    <t>Dobava in vgrajevanje betona C25/30 v preklade, slopove, nosilce.</t>
  </si>
  <si>
    <t>Dobava in vgrajevanje armature RA 400/500 vseh profilov.</t>
  </si>
  <si>
    <t>Izdelava opaža pasovnih temeljev, komplet z vsemi potrebnimi pomožnimi deli in materiali.</t>
  </si>
  <si>
    <t>Izdelava opaža za prehod skozi stene deb. od 20 do 30 cm do 0,5 m2 površine.</t>
  </si>
  <si>
    <t>Montaža in demontaža kovinskega cevnega fasadnega odra višine do 5 m.</t>
  </si>
  <si>
    <t>Obrizg ter grobi in fini omet novih opečnih sten.</t>
  </si>
  <si>
    <t>Obrizg ter grobi in fini omet obstoječih opečnih sten.</t>
  </si>
  <si>
    <t>Dobava in vgradnja vertikalnih PE odtočnih cevi fi14cm , barvanih v RAL barvo po izboru projektanta, vključno z dvema prelivoma iz višje na nižjo streho in žlebovi obstoječe strehe sosednjih objektov.</t>
  </si>
  <si>
    <t>Dobava in montaža konzolnega stenskega nosilca za zastave iz INOX pločevine, vključno s pritrjevanjem na fasadno steno.</t>
  </si>
  <si>
    <t xml:space="preserve">Oblikovni detajli in barva po izboru projektanta. Vsa lesena vrata so površinsko finalno obdelana na način, kot je navedeno v popisu.  Tehnološke risbe za proizvodnjo vseh mizarskih del mora izvajalec izvajati skladno z grafično dokumentacijo in dati v potrditev projektantu.  Pri shemah vrat upoštevati tudi požarni elaborat, načrt strojnih in el. instalacij instalacij ter akustike. Mere vseh mizarskih izdelkov kontrolirati na licu mesta! </t>
  </si>
  <si>
    <t>Dobava in vgradnja - notranja suhomontažna vrata s kovinskim podbojem s polnim lesenim vratnim krilom obdelanim s CPL folijo, vratni podboj prašno barvan, barva podboja in krila po izboru, s cilindrično ključavnico in talnim gumijastim zaustavljalcem, kljuka inox po izboru projektanta.
VN1 ... 70 x 210cm, 1x leva, 1x desna</t>
  </si>
  <si>
    <t>Dobava in vgradnja - notranja suhomontažna vrata s kovinskim podbojem, s polnim lesenim vratnim krilom obdelanim s CPL folijo, vratni podboj prašno barvan, barva podboja in krila po izboru, s cilindrično ključavnico in talnim gumijastim zaustavljalcem, kljuka inox po izboru projektanta.
VN2 ... 80 x 210cm</t>
  </si>
  <si>
    <t>Splošno : Izvajalec keramičnih del mora dati na vpogled vzorce ker. ploščic, fugirne mase in zaključnih profilov predvidenih za polaganje. Ker. ploščice se polagajo z lepljenjem na že pripravljeno površino vzporedno s stenami. Fuga na steni naj sledi fugi v tlaku. Cokel se izvede iz enake keramike z rezanjem na višino 8cm od končanega tlaka.Cena vključuje vsa potrebna pomožna dela in prenose (pripravljalna dela za ker. ploščice, vse potrebne transporte, ves potrebni glavni, pomožni pritrdilni in vezni material, kitanje stikov talne in stenske keramike). Točko začetka polaganja izbere projektant skupaj z izvajalcem.</t>
  </si>
  <si>
    <t>Dobava in montaža spuščenega rastrskega stropa 60x60 iz obstoječih demontiranih profilov in plošč (shramba + sanitarije).</t>
  </si>
  <si>
    <t>Izvedba dilatacijskih stikov na fasadi odporne proti nalivu s pomočjo dilatacijskega profila (npr.STO-Dehnufugenprofil).</t>
  </si>
  <si>
    <t xml:space="preserve">STAVBNO POHIŠTVO – ALU DELA </t>
  </si>
  <si>
    <t>10.</t>
  </si>
  <si>
    <t>SPUŠČENI STROPOVI</t>
  </si>
</sst>
</file>

<file path=xl/styles.xml><?xml version="1.0" encoding="utf-8"?>
<styleSheet xmlns="http://schemas.openxmlformats.org/spreadsheetml/2006/main">
  <numFmts count="18">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_-* #,##0.00&quot; €&quot;_-;\-* #,##0.00&quot; €&quot;_-;_-* \-??&quot; €&quot;_-;_-@_-"/>
    <numFmt numFmtId="165" formatCode="#,##0.00\ [$€-424];[Red]\-#,##0.00\ [$€-424]"/>
    <numFmt numFmtId="166" formatCode="_-* #,##0.00\ _S_I_T_-;\-* #,##0.00\ _S_I_T_-;_-* \-??\ _S_I_T_-;_-@_-"/>
    <numFmt numFmtId="167" formatCode="0.0"/>
    <numFmt numFmtId="168" formatCode="#,##0_ ;\-#,##0\ "/>
    <numFmt numFmtId="169" formatCode="#,##0.00\ [$€-1]"/>
    <numFmt numFmtId="170" formatCode="0000"/>
    <numFmt numFmtId="171" formatCode="_-* #,##0\ _S_I_T_-;\-* #,##0\ _S_I_T_-;_-* &quot;-&quot;??\ _S_I_T_-;_-@_-"/>
    <numFmt numFmtId="172" formatCode="#,##0.00_ ;\-#,##0.00\ "/>
    <numFmt numFmtId="173" formatCode="_-* #,##0.00\ [$€-1]_-;\-* #,##0.00\ [$€-1]_-;_-* &quot;-&quot;??\ [$€-1]_-;_-@_-"/>
  </numFmts>
  <fonts count="25">
    <font>
      <sz val="12"/>
      <name val="Arial Narrow"/>
      <family val="2"/>
    </font>
    <font>
      <sz val="10"/>
      <name val="Arial"/>
      <family val="0"/>
    </font>
    <font>
      <sz val="10"/>
      <name val="Arial CE"/>
      <family val="2"/>
    </font>
    <font>
      <sz val="10"/>
      <color indexed="8"/>
      <name val="Arial"/>
      <family val="2"/>
    </font>
    <font>
      <sz val="9"/>
      <name val="Arial"/>
      <family val="2"/>
    </font>
    <font>
      <b/>
      <sz val="10"/>
      <name val="Arial"/>
      <family val="2"/>
    </font>
    <font>
      <sz val="10"/>
      <name val="Arial Narrow"/>
      <family val="2"/>
    </font>
    <font>
      <sz val="9"/>
      <color indexed="8"/>
      <name val="Arial"/>
      <family val="2"/>
    </font>
    <font>
      <b/>
      <sz val="9"/>
      <name val="Arial"/>
      <family val="2"/>
    </font>
    <font>
      <sz val="8"/>
      <name val="Arial Narrow"/>
      <family val="2"/>
    </font>
    <font>
      <i/>
      <u val="single"/>
      <sz val="10"/>
      <name val="Arial"/>
      <family val="2"/>
    </font>
    <font>
      <u val="single"/>
      <sz val="10"/>
      <color indexed="8"/>
      <name val="Arial"/>
      <family val="2"/>
    </font>
    <font>
      <u val="single"/>
      <sz val="10"/>
      <name val="Arial"/>
      <family val="2"/>
    </font>
    <font>
      <b/>
      <sz val="10"/>
      <color indexed="8"/>
      <name val="Arial"/>
      <family val="2"/>
    </font>
    <font>
      <vertAlign val="superscript"/>
      <sz val="10"/>
      <color indexed="8"/>
      <name val="Arial"/>
      <family val="2"/>
    </font>
    <font>
      <sz val="10"/>
      <name val="Helv"/>
      <family val="0"/>
    </font>
    <font>
      <sz val="10"/>
      <color indexed="17"/>
      <name val="Arial"/>
      <family val="2"/>
    </font>
    <font>
      <b/>
      <sz val="12"/>
      <name val="Arial Narrow"/>
      <family val="2"/>
    </font>
    <font>
      <i/>
      <u val="single"/>
      <sz val="10"/>
      <color indexed="8"/>
      <name val="Arial"/>
      <family val="2"/>
    </font>
    <font>
      <b/>
      <sz val="10"/>
      <name val="Arial CE"/>
      <family val="2"/>
    </font>
    <font>
      <b/>
      <i/>
      <sz val="10"/>
      <color indexed="8"/>
      <name val="Arial"/>
      <family val="2"/>
    </font>
    <font>
      <i/>
      <sz val="10"/>
      <name val="Arial CE"/>
      <family val="2"/>
    </font>
    <font>
      <i/>
      <sz val="10"/>
      <name val="Arial Narrow"/>
      <family val="2"/>
    </font>
    <font>
      <i/>
      <sz val="10"/>
      <color indexed="8"/>
      <name val="Arial"/>
      <family val="2"/>
    </font>
    <font>
      <b/>
      <u val="single"/>
      <sz val="10"/>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style="thin"/>
      <bottom style="medium"/>
    </border>
    <border>
      <left>
        <color indexed="63"/>
      </left>
      <right>
        <color indexed="63"/>
      </right>
      <top style="double"/>
      <bottom>
        <color indexed="63"/>
      </botto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style="medium"/>
    </border>
  </borders>
  <cellStyleXfs count="23">
    <xf numFmtId="0" fontId="15"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Protection="0">
      <alignment horizontal="right" wrapText="1"/>
    </xf>
    <xf numFmtId="0" fontId="1" fillId="0" borderId="0">
      <alignment/>
      <protection/>
    </xf>
    <xf numFmtId="0" fontId="2" fillId="0" borderId="0">
      <alignment/>
      <protection/>
    </xf>
    <xf numFmtId="9" fontId="1" fillId="0" borderId="0" applyFill="0" applyBorder="0" applyAlignment="0" applyProtection="0"/>
    <xf numFmtId="164" fontId="1" fillId="0" borderId="0" applyFill="0" applyBorder="0" applyAlignment="0" applyProtection="0"/>
    <xf numFmtId="42" fontId="1" fillId="0" borderId="0" applyFill="0" applyBorder="0" applyAlignment="0" applyProtection="0"/>
    <xf numFmtId="166" fontId="0" fillId="0" borderId="0">
      <alignment horizontal="right"/>
      <protection locked="0"/>
    </xf>
    <xf numFmtId="41" fontId="1" fillId="0" borderId="0" applyFill="0" applyBorder="0" applyAlignment="0" applyProtection="0"/>
  </cellStyleXfs>
  <cellXfs count="411">
    <xf numFmtId="0" fontId="0" fillId="0" borderId="0" xfId="0" applyAlignment="1">
      <alignment/>
    </xf>
    <xf numFmtId="0" fontId="1" fillId="0" borderId="0" xfId="0" applyFont="1" applyAlignment="1">
      <alignment vertical="top" wrapText="1"/>
    </xf>
    <xf numFmtId="166" fontId="1" fillId="0" borderId="0" xfId="21" applyFont="1" applyFill="1" applyBorder="1" applyAlignment="1" applyProtection="1">
      <alignment horizontal="right"/>
      <protection/>
    </xf>
    <xf numFmtId="2" fontId="1" fillId="0" borderId="0" xfId="21" applyNumberFormat="1" applyFont="1" applyFill="1" applyBorder="1" applyAlignment="1" applyProtection="1">
      <alignment horizontal="right"/>
      <protection locked="0"/>
    </xf>
    <xf numFmtId="0" fontId="6" fillId="0" borderId="0" xfId="0" applyFont="1" applyAlignment="1">
      <alignment/>
    </xf>
    <xf numFmtId="4" fontId="5" fillId="0" borderId="0" xfId="0" applyNumberFormat="1" applyFont="1" applyFill="1" applyBorder="1" applyAlignment="1">
      <alignment horizontal="left" vertical="top" wrapText="1"/>
    </xf>
    <xf numFmtId="4" fontId="1" fillId="0" borderId="0" xfId="0" applyNumberFormat="1" applyFont="1" applyFill="1" applyBorder="1" applyAlignment="1">
      <alignment horizontal="left" vertical="top" wrapText="1"/>
    </xf>
    <xf numFmtId="0" fontId="1" fillId="2" borderId="0" xfId="0" applyFont="1" applyFill="1" applyBorder="1" applyAlignment="1">
      <alignment horizontal="right" vertical="top"/>
    </xf>
    <xf numFmtId="4" fontId="1" fillId="2" borderId="0" xfId="0" applyNumberFormat="1" applyFont="1" applyFill="1" applyBorder="1" applyAlignment="1">
      <alignment horizontal="right" wrapText="1"/>
    </xf>
    <xf numFmtId="2" fontId="1" fillId="2" borderId="0" xfId="21" applyNumberFormat="1" applyFont="1" applyFill="1" applyBorder="1" applyAlignment="1" applyProtection="1">
      <alignment horizontal="right" wrapText="1"/>
      <protection locked="0"/>
    </xf>
    <xf numFmtId="4" fontId="2" fillId="2" borderId="0" xfId="0" applyNumberFormat="1" applyFont="1" applyFill="1" applyBorder="1" applyAlignment="1">
      <alignment horizontal="right" wrapText="1"/>
    </xf>
    <xf numFmtId="0" fontId="2" fillId="0" borderId="0" xfId="0" applyFont="1" applyFill="1" applyBorder="1" applyAlignment="1">
      <alignment wrapText="1"/>
    </xf>
    <xf numFmtId="0" fontId="2" fillId="0" borderId="0" xfId="0" applyFont="1" applyFill="1" applyAlignment="1">
      <alignment/>
    </xf>
    <xf numFmtId="0" fontId="1" fillId="0" borderId="0" xfId="0" applyFont="1" applyFill="1" applyBorder="1" applyAlignment="1">
      <alignment horizontal="right" vertical="top"/>
    </xf>
    <xf numFmtId="4" fontId="1" fillId="0" borderId="0" xfId="0" applyNumberFormat="1" applyFont="1" applyFill="1" applyBorder="1" applyAlignment="1">
      <alignment horizontal="right" wrapText="1"/>
    </xf>
    <xf numFmtId="2" fontId="1" fillId="0" borderId="0" xfId="21" applyNumberFormat="1" applyFont="1" applyFill="1" applyBorder="1" applyAlignment="1" applyProtection="1">
      <alignment horizontal="right" wrapText="1"/>
      <protection locked="0"/>
    </xf>
    <xf numFmtId="4" fontId="2" fillId="0" borderId="0" xfId="0" applyNumberFormat="1" applyFont="1" applyFill="1" applyBorder="1" applyAlignment="1">
      <alignment horizontal="right" wrapText="1"/>
    </xf>
    <xf numFmtId="49" fontId="5" fillId="0" borderId="0" xfId="0" applyNumberFormat="1" applyFont="1" applyFill="1" applyBorder="1" applyAlignment="1">
      <alignment horizontal="left" vertical="top" wrapText="1"/>
    </xf>
    <xf numFmtId="0" fontId="1" fillId="0" borderId="0" xfId="0" applyFont="1" applyAlignment="1">
      <alignment horizontal="right"/>
    </xf>
    <xf numFmtId="2" fontId="1" fillId="0" borderId="0" xfId="0" applyNumberFormat="1" applyFont="1" applyFill="1" applyAlignment="1" applyProtection="1">
      <alignment horizontal="right"/>
      <protection locked="0"/>
    </xf>
    <xf numFmtId="0" fontId="1" fillId="0" borderId="0" xfId="17" applyFont="1" applyFill="1" applyBorder="1" applyAlignment="1">
      <alignment vertical="top" wrapText="1"/>
      <protection/>
    </xf>
    <xf numFmtId="0" fontId="5" fillId="0" borderId="0" xfId="0" applyFont="1" applyFill="1" applyBorder="1" applyAlignment="1">
      <alignment/>
    </xf>
    <xf numFmtId="2" fontId="1" fillId="0" borderId="0" xfId="0" applyNumberFormat="1" applyFont="1" applyAlignment="1" applyProtection="1">
      <alignment horizontal="right"/>
      <protection locked="0"/>
    </xf>
    <xf numFmtId="0" fontId="1" fillId="0" borderId="0" xfId="0" applyFont="1" applyAlignment="1">
      <alignment horizontal="right" wrapText="1"/>
    </xf>
    <xf numFmtId="0" fontId="1" fillId="0" borderId="0" xfId="0" applyFont="1" applyAlignment="1">
      <alignment/>
    </xf>
    <xf numFmtId="0" fontId="1" fillId="0" borderId="0" xfId="0" applyFont="1" applyBorder="1" applyAlignment="1">
      <alignment vertical="top" wrapText="1"/>
    </xf>
    <xf numFmtId="2" fontId="1" fillId="0" borderId="0" xfId="0" applyNumberFormat="1" applyFont="1" applyAlignment="1">
      <alignment/>
    </xf>
    <xf numFmtId="49" fontId="6" fillId="0" borderId="0" xfId="0" applyNumberFormat="1" applyFont="1" applyAlignment="1">
      <alignment horizontal="left" vertical="top"/>
    </xf>
    <xf numFmtId="4" fontId="1" fillId="0" borderId="0" xfId="0" applyNumberFormat="1" applyFont="1" applyFill="1" applyBorder="1" applyAlignment="1">
      <alignment horizontal="left" vertical="top" wrapText="1"/>
    </xf>
    <xf numFmtId="4" fontId="2" fillId="0" borderId="0" xfId="0" applyNumberFormat="1" applyFont="1" applyFill="1" applyBorder="1" applyAlignment="1">
      <alignment horizontal="left" vertical="top" wrapText="1"/>
    </xf>
    <xf numFmtId="0" fontId="1" fillId="0" borderId="0" xfId="0" applyFont="1" applyBorder="1" applyAlignment="1">
      <alignment horizontal="left" vertical="top" wrapText="1"/>
    </xf>
    <xf numFmtId="4" fontId="1" fillId="0" borderId="0" xfId="0" applyNumberFormat="1" applyFont="1" applyFill="1" applyAlignment="1">
      <alignment vertical="top" wrapText="1"/>
    </xf>
    <xf numFmtId="0" fontId="3" fillId="0" borderId="0" xfId="0" applyFont="1" applyBorder="1" applyAlignment="1">
      <alignment vertical="top" wrapText="1"/>
    </xf>
    <xf numFmtId="4" fontId="1" fillId="0" borderId="0" xfId="21" applyNumberFormat="1" applyFont="1" applyFill="1" applyBorder="1" applyAlignment="1" applyProtection="1">
      <alignment horizontal="right" wrapText="1"/>
      <protection/>
    </xf>
    <xf numFmtId="2" fontId="1" fillId="0" borderId="0" xfId="21" applyNumberFormat="1" applyFont="1" applyFill="1" applyBorder="1" applyAlignment="1" applyProtection="1">
      <alignment horizontal="right" wrapText="1"/>
      <protection/>
    </xf>
    <xf numFmtId="0" fontId="1" fillId="0" borderId="0" xfId="0" applyFont="1" applyFill="1" applyBorder="1" applyAlignment="1">
      <alignment wrapText="1"/>
    </xf>
    <xf numFmtId="0" fontId="1" fillId="0" borderId="0" xfId="0" applyFont="1" applyFill="1" applyAlignment="1">
      <alignment/>
    </xf>
    <xf numFmtId="2" fontId="1" fillId="0" borderId="0" xfId="0" applyNumberFormat="1" applyFont="1" applyFill="1" applyBorder="1" applyAlignment="1">
      <alignment horizontal="right" wrapText="1"/>
    </xf>
    <xf numFmtId="49" fontId="1" fillId="0" borderId="0" xfId="0" applyNumberFormat="1" applyFont="1" applyFill="1" applyBorder="1" applyAlignment="1">
      <alignment horizontal="right"/>
    </xf>
    <xf numFmtId="0" fontId="1" fillId="0" borderId="0" xfId="0" applyFont="1" applyFill="1" applyBorder="1" applyAlignment="1">
      <alignment horizontal="right"/>
    </xf>
    <xf numFmtId="2" fontId="1" fillId="0" borderId="0" xfId="0" applyNumberFormat="1" applyFont="1" applyFill="1" applyBorder="1" applyAlignment="1">
      <alignment horizontal="right"/>
    </xf>
    <xf numFmtId="167" fontId="1" fillId="0" borderId="0" xfId="0" applyNumberFormat="1" applyFont="1" applyFill="1" applyBorder="1" applyAlignment="1">
      <alignment horizontal="left" vertical="top" wrapText="1"/>
    </xf>
    <xf numFmtId="49" fontId="1" fillId="2" borderId="0" xfId="0" applyNumberFormat="1" applyFont="1" applyFill="1" applyBorder="1" applyAlignment="1">
      <alignment horizontal="right"/>
    </xf>
    <xf numFmtId="2" fontId="1" fillId="2" borderId="0" xfId="21" applyNumberFormat="1" applyFont="1" applyFill="1" applyBorder="1" applyAlignment="1" applyProtection="1">
      <alignment horizontal="right" wrapText="1"/>
      <protection/>
    </xf>
    <xf numFmtId="49" fontId="1" fillId="0" borderId="0" xfId="0" applyNumberFormat="1" applyFont="1" applyFill="1" applyAlignment="1">
      <alignment/>
    </xf>
    <xf numFmtId="2" fontId="1" fillId="0" borderId="0" xfId="0" applyNumberFormat="1" applyFont="1" applyFill="1" applyAlignment="1">
      <alignment/>
    </xf>
    <xf numFmtId="3" fontId="1" fillId="0" borderId="0" xfId="0" applyNumberFormat="1" applyFont="1" applyFill="1" applyBorder="1" applyAlignment="1">
      <alignment horizontal="right" wrapText="1"/>
    </xf>
    <xf numFmtId="0" fontId="1" fillId="0" borderId="0" xfId="0" applyFont="1" applyFill="1" applyAlignment="1">
      <alignment horizontal="left" vertical="top" wrapText="1"/>
    </xf>
    <xf numFmtId="49" fontId="1" fillId="0" borderId="0" xfId="0" applyNumberFormat="1" applyFont="1" applyFill="1" applyBorder="1" applyAlignment="1">
      <alignment horizontal="right" vertical="top" wrapText="1"/>
    </xf>
    <xf numFmtId="0" fontId="1" fillId="0" borderId="0" xfId="0" applyFont="1" applyFill="1" applyBorder="1" applyAlignment="1">
      <alignment horizontal="right" vertical="top" wrapText="1"/>
    </xf>
    <xf numFmtId="0" fontId="5" fillId="0" borderId="0" xfId="0" applyFont="1" applyFill="1" applyBorder="1" applyAlignment="1">
      <alignment wrapText="1"/>
    </xf>
    <xf numFmtId="166" fontId="1" fillId="0" borderId="0" xfId="21" applyFont="1" applyFill="1" applyBorder="1" applyAlignment="1" applyProtection="1">
      <alignment/>
      <protection/>
    </xf>
    <xf numFmtId="0" fontId="1" fillId="0" borderId="0" xfId="0" applyNumberFormat="1" applyFont="1" applyFill="1" applyAlignment="1">
      <alignment wrapText="1"/>
    </xf>
    <xf numFmtId="0" fontId="1" fillId="0" borderId="0" xfId="0" applyFont="1" applyFill="1" applyBorder="1" applyAlignment="1">
      <alignment horizontal="left" vertical="top" wrapText="1"/>
    </xf>
    <xf numFmtId="168" fontId="1" fillId="0" borderId="0" xfId="0" applyNumberFormat="1" applyFont="1" applyFill="1" applyBorder="1" applyAlignment="1">
      <alignment horizontal="right" wrapText="1"/>
    </xf>
    <xf numFmtId="0" fontId="1" fillId="0" borderId="0" xfId="0" applyFont="1" applyFill="1" applyBorder="1" applyAlignment="1">
      <alignment vertical="top" wrapText="1"/>
    </xf>
    <xf numFmtId="0" fontId="1" fillId="0" borderId="0" xfId="0" applyFont="1" applyFill="1" applyBorder="1" applyAlignment="1">
      <alignment horizontal="right" wrapText="1"/>
    </xf>
    <xf numFmtId="4" fontId="1" fillId="0" borderId="0" xfId="0" applyNumberFormat="1" applyFont="1" applyFill="1" applyAlignment="1">
      <alignment vertical="top" wrapText="1"/>
    </xf>
    <xf numFmtId="0" fontId="1" fillId="0" borderId="0" xfId="0" applyFont="1" applyFill="1" applyAlignment="1">
      <alignment horizontal="right"/>
    </xf>
    <xf numFmtId="0" fontId="5" fillId="0" borderId="0" xfId="0" applyFont="1" applyFill="1" applyBorder="1" applyAlignment="1">
      <alignment vertical="top" wrapText="1"/>
    </xf>
    <xf numFmtId="0" fontId="5" fillId="0" borderId="0" xfId="0" applyFont="1" applyFill="1" applyBorder="1" applyAlignment="1">
      <alignment horizontal="right" wrapText="1"/>
    </xf>
    <xf numFmtId="0" fontId="5" fillId="0" borderId="0" xfId="0" applyFont="1" applyFill="1" applyBorder="1" applyAlignment="1">
      <alignment horizontal="left" vertical="top"/>
    </xf>
    <xf numFmtId="0" fontId="5" fillId="0" borderId="0" xfId="0" applyFont="1" applyFill="1" applyBorder="1" applyAlignment="1">
      <alignment horizontal="left" vertical="top" wrapText="1"/>
    </xf>
    <xf numFmtId="49"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4" fontId="5" fillId="0" borderId="0" xfId="21" applyNumberFormat="1" applyFont="1" applyFill="1" applyBorder="1" applyAlignment="1" applyProtection="1">
      <alignment horizontal="right" wrapText="1"/>
      <protection/>
    </xf>
    <xf numFmtId="2" fontId="5" fillId="0" borderId="0" xfId="21" applyNumberFormat="1" applyFont="1" applyFill="1" applyBorder="1" applyAlignment="1" applyProtection="1">
      <alignment horizontal="right" wrapText="1"/>
      <protection/>
    </xf>
    <xf numFmtId="49" fontId="5" fillId="0" borderId="0" xfId="16" applyNumberFormat="1" applyFont="1" applyFill="1" applyBorder="1" applyAlignment="1">
      <alignment horizontal="left" vertical="top" wrapText="1"/>
      <protection/>
    </xf>
    <xf numFmtId="0" fontId="4" fillId="0" borderId="0" xfId="16" applyFont="1" applyFill="1" applyAlignment="1">
      <alignment horizontal="left" vertical="top" wrapText="1"/>
      <protection/>
    </xf>
    <xf numFmtId="0" fontId="1" fillId="0" borderId="0" xfId="16" applyFont="1" applyFill="1" applyAlignment="1">
      <alignment horizontal="left" vertical="top" wrapText="1"/>
      <protection/>
    </xf>
    <xf numFmtId="0" fontId="1" fillId="0" borderId="0" xfId="16" applyFont="1" applyFill="1">
      <alignment/>
      <protection/>
    </xf>
    <xf numFmtId="0" fontId="1" fillId="0" borderId="0" xfId="16" applyFont="1" applyFill="1" applyBorder="1" applyAlignment="1">
      <alignment horizontal="left" vertical="top" wrapText="1"/>
      <protection/>
    </xf>
    <xf numFmtId="0" fontId="5" fillId="0" borderId="0" xfId="0" applyFont="1" applyFill="1" applyBorder="1" applyAlignment="1">
      <alignment horizontal="right" vertical="top" wrapText="1"/>
    </xf>
    <xf numFmtId="2" fontId="5" fillId="0" borderId="0" xfId="0" applyNumberFormat="1" applyFont="1" applyFill="1" applyBorder="1" applyAlignment="1">
      <alignment horizontal="right" vertical="top" wrapText="1"/>
    </xf>
    <xf numFmtId="0" fontId="1" fillId="0" borderId="0" xfId="0" applyFont="1" applyFill="1" applyAlignment="1">
      <alignment vertical="top" wrapText="1"/>
    </xf>
    <xf numFmtId="49" fontId="1" fillId="0" borderId="0" xfId="0" applyNumberFormat="1" applyFont="1" applyAlignment="1">
      <alignment horizontal="left" wrapText="1"/>
    </xf>
    <xf numFmtId="0" fontId="5" fillId="0" borderId="0" xfId="0" applyFont="1" applyFill="1" applyAlignment="1">
      <alignment vertical="top"/>
    </xf>
    <xf numFmtId="0" fontId="1" fillId="0" borderId="0" xfId="0" applyFont="1" applyFill="1" applyAlignment="1">
      <alignment vertical="top"/>
    </xf>
    <xf numFmtId="49" fontId="1" fillId="0" borderId="0" xfId="0" applyNumberFormat="1" applyFont="1" applyAlignment="1">
      <alignment/>
    </xf>
    <xf numFmtId="0" fontId="5" fillId="0" borderId="0" xfId="0" applyFont="1" applyFill="1" applyAlignment="1">
      <alignment/>
    </xf>
    <xf numFmtId="0" fontId="2" fillId="3" borderId="0" xfId="0" applyFont="1" applyFill="1" applyBorder="1" applyAlignment="1">
      <alignment horizontal="right" wrapText="1"/>
    </xf>
    <xf numFmtId="4" fontId="10" fillId="0" borderId="0" xfId="0" applyNumberFormat="1" applyFont="1" applyFill="1" applyBorder="1" applyAlignment="1">
      <alignment horizontal="left" vertical="top" wrapText="1"/>
    </xf>
    <xf numFmtId="49" fontId="1" fillId="0" borderId="0" xfId="0" applyNumberFormat="1" applyFont="1" applyAlignment="1">
      <alignment horizontal="left" vertical="top"/>
    </xf>
    <xf numFmtId="49" fontId="1" fillId="2" borderId="0" xfId="0" applyNumberFormat="1" applyFont="1" applyFill="1" applyBorder="1" applyAlignment="1">
      <alignment horizontal="right" vertical="top"/>
    </xf>
    <xf numFmtId="49" fontId="1" fillId="0" borderId="0" xfId="0" applyNumberFormat="1" applyFont="1" applyFill="1" applyBorder="1" applyAlignment="1">
      <alignment horizontal="left" vertical="top"/>
    </xf>
    <xf numFmtId="0" fontId="1" fillId="3" borderId="0" xfId="0" applyFont="1" applyFill="1" applyBorder="1" applyAlignment="1">
      <alignment wrapText="1"/>
    </xf>
    <xf numFmtId="0" fontId="5" fillId="0" borderId="0" xfId="0" applyFont="1" applyBorder="1" applyAlignment="1">
      <alignment vertical="top" wrapText="1"/>
    </xf>
    <xf numFmtId="49" fontId="5" fillId="4" borderId="0" xfId="0" applyNumberFormat="1" applyFont="1" applyFill="1" applyBorder="1" applyAlignment="1">
      <alignment horizontal="left" vertical="top" wrapText="1"/>
    </xf>
    <xf numFmtId="4" fontId="1" fillId="4" borderId="0" xfId="0" applyNumberFormat="1" applyFont="1" applyFill="1" applyBorder="1" applyAlignment="1">
      <alignment horizontal="right" wrapText="1"/>
    </xf>
    <xf numFmtId="2" fontId="1" fillId="4" borderId="0" xfId="0" applyNumberFormat="1" applyFont="1" applyFill="1" applyBorder="1" applyAlignment="1">
      <alignment horizontal="right" wrapText="1"/>
    </xf>
    <xf numFmtId="0" fontId="1" fillId="4" borderId="0" xfId="0" applyFont="1" applyFill="1" applyAlignment="1">
      <alignment/>
    </xf>
    <xf numFmtId="0" fontId="5" fillId="4" borderId="0" xfId="0" applyFont="1" applyFill="1" applyBorder="1" applyAlignment="1">
      <alignment vertical="top"/>
    </xf>
    <xf numFmtId="0" fontId="1" fillId="5" borderId="0" xfId="0" applyFont="1" applyFill="1" applyBorder="1" applyAlignment="1">
      <alignment wrapText="1"/>
    </xf>
    <xf numFmtId="49" fontId="1" fillId="0" borderId="0" xfId="0" applyNumberFormat="1" applyFont="1" applyFill="1" applyBorder="1" applyAlignment="1">
      <alignment horizontal="left" vertical="top" wrapText="1"/>
    </xf>
    <xf numFmtId="4" fontId="12" fillId="0" borderId="0" xfId="0" applyNumberFormat="1" applyFont="1" applyFill="1" applyBorder="1" applyAlignment="1">
      <alignment horizontal="left" vertical="top" wrapText="1"/>
    </xf>
    <xf numFmtId="167" fontId="1" fillId="0" borderId="0" xfId="0" applyNumberFormat="1" applyFont="1" applyFill="1" applyBorder="1" applyAlignment="1">
      <alignment horizontal="left" vertical="top" wrapText="1"/>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3" fillId="0" borderId="0" xfId="0" applyFont="1" applyFill="1" applyBorder="1" applyAlignment="1">
      <alignment horizontal="right" vertical="top"/>
    </xf>
    <xf numFmtId="1" fontId="3" fillId="0" borderId="0" xfId="0" applyNumberFormat="1" applyFont="1" applyFill="1" applyBorder="1" applyAlignment="1">
      <alignment horizontal="right" vertical="top"/>
    </xf>
    <xf numFmtId="0" fontId="3" fillId="0" borderId="0" xfId="0" applyFont="1" applyFill="1" applyBorder="1" applyAlignment="1">
      <alignment horizontal="center" vertical="top" shrinkToFit="1"/>
    </xf>
    <xf numFmtId="0" fontId="1" fillId="6" borderId="0" xfId="0" applyFont="1" applyFill="1" applyAlignment="1">
      <alignment horizontal="right"/>
    </xf>
    <xf numFmtId="2" fontId="1" fillId="6" borderId="0" xfId="0" applyNumberFormat="1" applyFont="1" applyFill="1" applyAlignment="1">
      <alignment/>
    </xf>
    <xf numFmtId="0" fontId="11" fillId="0" borderId="0" xfId="0" applyFont="1" applyFill="1" applyBorder="1" applyAlignment="1">
      <alignment horizontal="left" vertical="top" shrinkToFit="1"/>
    </xf>
    <xf numFmtId="0" fontId="3" fillId="0" borderId="0" xfId="0" applyFont="1" applyFill="1" applyBorder="1" applyAlignment="1">
      <alignment horizontal="right" vertical="top" shrinkToFit="1"/>
    </xf>
    <xf numFmtId="1" fontId="3" fillId="0" borderId="0" xfId="0" applyNumberFormat="1" applyFont="1" applyFill="1" applyBorder="1" applyAlignment="1">
      <alignment horizontal="right" vertical="top" shrinkToFit="1"/>
    </xf>
    <xf numFmtId="0" fontId="3" fillId="0" borderId="0" xfId="0" applyFont="1" applyFill="1" applyBorder="1" applyAlignment="1">
      <alignment/>
    </xf>
    <xf numFmtId="0" fontId="3" fillId="0" borderId="0" xfId="0" applyFont="1" applyFill="1" applyBorder="1" applyAlignment="1">
      <alignment horizontal="justify" vertical="top"/>
    </xf>
    <xf numFmtId="0" fontId="3" fillId="0" borderId="0" xfId="0" applyFont="1" applyFill="1" applyBorder="1" applyAlignment="1">
      <alignment horizontal="right"/>
    </xf>
    <xf numFmtId="169" fontId="3" fillId="0" borderId="0" xfId="0" applyNumberFormat="1" applyFont="1" applyFill="1" applyBorder="1" applyAlignment="1">
      <alignment horizontal="right"/>
    </xf>
    <xf numFmtId="169" fontId="3" fillId="0" borderId="0" xfId="19" applyNumberFormat="1" applyFont="1" applyFill="1" applyBorder="1" applyAlignment="1" applyProtection="1">
      <alignment horizontal="right"/>
      <protection locked="0"/>
    </xf>
    <xf numFmtId="0" fontId="3" fillId="0" borderId="0" xfId="0" applyFont="1" applyFill="1" applyBorder="1" applyAlignment="1">
      <alignment horizontal="right" vertical="top" wrapText="1"/>
    </xf>
    <xf numFmtId="0" fontId="3" fillId="0" borderId="1" xfId="0" applyFont="1" applyFill="1" applyBorder="1" applyAlignment="1">
      <alignment horizontal="center" vertical="top"/>
    </xf>
    <xf numFmtId="0" fontId="3" fillId="0" borderId="1" xfId="0" applyFont="1" applyFill="1" applyBorder="1" applyAlignment="1">
      <alignment horizontal="right" vertical="center" wrapText="1"/>
    </xf>
    <xf numFmtId="0" fontId="3" fillId="0" borderId="0" xfId="0" applyFont="1" applyFill="1" applyBorder="1" applyAlignment="1">
      <alignment horizontal="justify" vertical="top" wrapText="1"/>
    </xf>
    <xf numFmtId="0" fontId="3" fillId="0" borderId="0" xfId="0" applyFont="1" applyFill="1" applyBorder="1" applyAlignment="1">
      <alignment horizontal="right" vertical="center" wrapText="1"/>
    </xf>
    <xf numFmtId="0" fontId="6" fillId="0" borderId="0" xfId="0" applyFont="1" applyAlignment="1">
      <alignment/>
    </xf>
    <xf numFmtId="4" fontId="3" fillId="0" borderId="0" xfId="0" applyNumberFormat="1" applyFont="1" applyFill="1" applyBorder="1" applyAlignment="1">
      <alignment horizontal="right"/>
    </xf>
    <xf numFmtId="9" fontId="3" fillId="0" borderId="0" xfId="18" applyFont="1" applyFill="1" applyBorder="1" applyAlignment="1">
      <alignment horizontal="right"/>
    </xf>
    <xf numFmtId="1" fontId="3" fillId="0" borderId="0" xfId="0" applyNumberFormat="1" applyFont="1" applyFill="1" applyBorder="1" applyAlignment="1">
      <alignment horizontal="right"/>
    </xf>
    <xf numFmtId="1" fontId="3" fillId="0" borderId="0" xfId="0" applyNumberFormat="1" applyFont="1" applyFill="1" applyBorder="1" applyAlignment="1">
      <alignment horizontal="right" vertical="center" wrapText="1"/>
    </xf>
    <xf numFmtId="0" fontId="3" fillId="0" borderId="0" xfId="0" applyFont="1" applyFill="1" applyBorder="1" applyAlignment="1">
      <alignment horizontal="right" vertical="justify"/>
    </xf>
    <xf numFmtId="0" fontId="3" fillId="0" borderId="0" xfId="0" applyNumberFormat="1" applyFont="1" applyFill="1" applyBorder="1" applyAlignment="1" applyProtection="1">
      <alignment horizontal="right"/>
      <protection locked="0"/>
    </xf>
    <xf numFmtId="0" fontId="3" fillId="0" borderId="0" xfId="0" applyFont="1" applyBorder="1" applyAlignment="1">
      <alignment horizontal="right"/>
    </xf>
    <xf numFmtId="0" fontId="3" fillId="0" borderId="0" xfId="0" applyFont="1" applyBorder="1" applyAlignment="1">
      <alignment/>
    </xf>
    <xf numFmtId="0" fontId="3" fillId="0" borderId="0" xfId="0" applyFont="1" applyBorder="1" applyAlignment="1">
      <alignment horizontal="left"/>
    </xf>
    <xf numFmtId="0" fontId="3" fillId="0" borderId="0" xfId="0" applyFont="1" applyBorder="1" applyAlignment="1">
      <alignment horizontal="right" vertical="top"/>
    </xf>
    <xf numFmtId="0" fontId="3" fillId="0" borderId="0" xfId="0" applyFont="1" applyBorder="1" applyAlignment="1">
      <alignment horizontal="justify" vertical="top"/>
    </xf>
    <xf numFmtId="4" fontId="3" fillId="0" borderId="0" xfId="0" applyNumberFormat="1" applyFont="1" applyFill="1" applyBorder="1" applyAlignment="1">
      <alignment horizontal="right" vertical="top"/>
    </xf>
    <xf numFmtId="0" fontId="3" fillId="0" borderId="0" xfId="0" applyNumberFormat="1" applyFont="1" applyBorder="1" applyAlignment="1">
      <alignment horizontal="justify" vertical="center" wrapText="1"/>
    </xf>
    <xf numFmtId="4" fontId="5" fillId="6" borderId="0" xfId="0" applyNumberFormat="1" applyFont="1" applyFill="1" applyBorder="1" applyAlignment="1">
      <alignment horizontal="left" vertical="top" wrapText="1"/>
    </xf>
    <xf numFmtId="0" fontId="3" fillId="0" borderId="0" xfId="0" applyNumberFormat="1" applyFont="1" applyAlignment="1">
      <alignment horizontal="justify" vertical="center" wrapText="1"/>
    </xf>
    <xf numFmtId="9" fontId="3" fillId="0" borderId="0" xfId="18" applyFont="1" applyFill="1" applyBorder="1" applyAlignment="1">
      <alignment horizontal="right" vertical="top"/>
    </xf>
    <xf numFmtId="1" fontId="3" fillId="0" borderId="0" xfId="0" applyNumberFormat="1" applyFont="1" applyFill="1" applyBorder="1" applyAlignment="1">
      <alignment horizontal="right" vertical="top" wrapText="1"/>
    </xf>
    <xf numFmtId="166" fontId="3" fillId="0" borderId="0" xfId="21" applyFont="1" applyFill="1" applyBorder="1" applyAlignment="1">
      <alignment horizontal="right" vertical="top"/>
      <protection locked="0"/>
    </xf>
    <xf numFmtId="0" fontId="3" fillId="0" borderId="0" xfId="0" applyFont="1" applyBorder="1" applyAlignment="1">
      <alignment horizontal="left" vertical="top"/>
    </xf>
    <xf numFmtId="0" fontId="3" fillId="0" borderId="0" xfId="0" applyFont="1" applyAlignment="1">
      <alignment horizontal="right"/>
    </xf>
    <xf numFmtId="9" fontId="3" fillId="0" borderId="0" xfId="21" applyNumberFormat="1" applyFont="1" applyFill="1" applyBorder="1" applyAlignment="1">
      <alignment horizontal="right" vertical="top"/>
      <protection locked="0"/>
    </xf>
    <xf numFmtId="0" fontId="3" fillId="0" borderId="0" xfId="0" applyFont="1" applyFill="1" applyBorder="1" applyAlignment="1">
      <alignment horizontal="right" wrapText="1"/>
    </xf>
    <xf numFmtId="1" fontId="3" fillId="0" borderId="1" xfId="0" applyNumberFormat="1" applyFont="1" applyFill="1" applyBorder="1" applyAlignment="1">
      <alignment horizontal="right" vertical="center" wrapText="1"/>
    </xf>
    <xf numFmtId="0" fontId="13" fillId="0" borderId="1" xfId="0" applyFont="1" applyFill="1" applyBorder="1" applyAlignment="1">
      <alignment horizontal="justify" vertical="top" wrapText="1"/>
    </xf>
    <xf numFmtId="0" fontId="13" fillId="0" borderId="1" xfId="0" applyFont="1" applyFill="1" applyBorder="1" applyAlignment="1">
      <alignment horizontal="right"/>
    </xf>
    <xf numFmtId="0" fontId="13" fillId="0" borderId="1" xfId="0" applyFont="1" applyFill="1" applyBorder="1" applyAlignment="1">
      <alignment horizontal="right" vertical="center" wrapText="1"/>
    </xf>
    <xf numFmtId="169" fontId="13" fillId="0" borderId="1" xfId="19" applyNumberFormat="1" applyFont="1" applyFill="1" applyBorder="1" applyAlignment="1">
      <alignment horizontal="right" vertical="center"/>
    </xf>
    <xf numFmtId="0" fontId="13" fillId="0" borderId="0" xfId="0" applyFont="1" applyFill="1" applyBorder="1" applyAlignment="1">
      <alignment horizontal="right" vertical="top"/>
    </xf>
    <xf numFmtId="1" fontId="13" fillId="0" borderId="1" xfId="0" applyNumberFormat="1" applyFont="1" applyFill="1" applyBorder="1" applyAlignment="1">
      <alignment horizontal="right" vertical="center" wrapText="1"/>
    </xf>
    <xf numFmtId="0" fontId="13" fillId="0" borderId="1" xfId="0" applyFont="1" applyFill="1" applyBorder="1" applyAlignment="1">
      <alignment horizontal="center" vertical="top"/>
    </xf>
    <xf numFmtId="0" fontId="13" fillId="0" borderId="0" xfId="0" applyFont="1" applyBorder="1" applyAlignment="1">
      <alignment horizontal="left" vertical="top"/>
    </xf>
    <xf numFmtId="0" fontId="3" fillId="0" borderId="0" xfId="0" applyFont="1" applyBorder="1" applyAlignment="1">
      <alignment horizontal="left" vertical="top" wrapText="1"/>
    </xf>
    <xf numFmtId="4" fontId="1" fillId="0" borderId="0" xfId="0" applyNumberFormat="1" applyFont="1" applyAlignment="1">
      <alignment/>
    </xf>
    <xf numFmtId="0" fontId="1" fillId="0" borderId="2" xfId="0" applyFont="1" applyBorder="1" applyAlignment="1">
      <alignment/>
    </xf>
    <xf numFmtId="49" fontId="5" fillId="6" borderId="0" xfId="0" applyNumberFormat="1" applyFont="1" applyFill="1" applyAlignment="1">
      <alignment horizontal="left" vertical="top"/>
    </xf>
    <xf numFmtId="0" fontId="1" fillId="0" borderId="0" xfId="0" applyFont="1" applyAlignment="1">
      <alignment/>
    </xf>
    <xf numFmtId="0" fontId="1" fillId="0" borderId="0" xfId="0" applyFont="1" applyAlignment="1">
      <alignment vertical="top"/>
    </xf>
    <xf numFmtId="0" fontId="5" fillId="0" borderId="0" xfId="0" applyFont="1" applyAlignment="1">
      <alignment vertical="top" wrapText="1"/>
    </xf>
    <xf numFmtId="0" fontId="1" fillId="0" borderId="0" xfId="0" applyFont="1" applyAlignment="1">
      <alignment vertical="top" wrapText="1"/>
    </xf>
    <xf numFmtId="0" fontId="5" fillId="0" borderId="0" xfId="0" applyFont="1" applyAlignment="1">
      <alignment vertical="top"/>
    </xf>
    <xf numFmtId="16" fontId="1" fillId="0" borderId="0" xfId="0" applyNumberFormat="1" applyFont="1" applyAlignment="1">
      <alignment vertical="top"/>
    </xf>
    <xf numFmtId="0" fontId="1" fillId="0" borderId="0" xfId="0" applyFont="1" applyAlignment="1">
      <alignment wrapText="1"/>
    </xf>
    <xf numFmtId="0" fontId="1" fillId="0" borderId="2" xfId="0" applyFont="1" applyBorder="1" applyAlignment="1">
      <alignment vertical="top"/>
    </xf>
    <xf numFmtId="0" fontId="5" fillId="0" borderId="0" xfId="0" applyFont="1" applyAlignment="1">
      <alignment/>
    </xf>
    <xf numFmtId="0" fontId="1" fillId="0" borderId="0" xfId="0" applyFont="1" applyAlignment="1">
      <alignment horizontal="left" vertical="top" wrapText="1"/>
    </xf>
    <xf numFmtId="0" fontId="1" fillId="0" borderId="0" xfId="0" applyFont="1" applyBorder="1" applyAlignment="1">
      <alignment vertical="top"/>
    </xf>
    <xf numFmtId="0" fontId="1" fillId="0" borderId="0" xfId="0" applyFont="1" applyBorder="1" applyAlignment="1">
      <alignment vertical="top" wrapText="1"/>
    </xf>
    <xf numFmtId="0" fontId="1" fillId="0" borderId="0" xfId="0" applyFont="1" applyBorder="1" applyAlignment="1">
      <alignment/>
    </xf>
    <xf numFmtId="0" fontId="1" fillId="0" borderId="0" xfId="15" applyFont="1" applyAlignment="1">
      <alignment horizontal="right" wrapText="1"/>
    </xf>
    <xf numFmtId="0" fontId="1" fillId="0" borderId="0" xfId="0" applyFont="1" applyAlignment="1">
      <alignment horizontal="right"/>
    </xf>
    <xf numFmtId="2" fontId="1" fillId="0" borderId="0" xfId="0" applyNumberFormat="1" applyFont="1" applyAlignment="1" applyProtection="1">
      <alignment horizontal="right"/>
      <protection locked="0"/>
    </xf>
    <xf numFmtId="2" fontId="1" fillId="0" borderId="0" xfId="21" applyNumberFormat="1" applyFont="1" applyAlignment="1" applyProtection="1">
      <alignment/>
      <protection locked="0"/>
    </xf>
    <xf numFmtId="2" fontId="1" fillId="0" borderId="0" xfId="0" applyNumberFormat="1" applyFont="1" applyFill="1" applyAlignment="1" applyProtection="1">
      <alignment/>
      <protection locked="0"/>
    </xf>
    <xf numFmtId="172" fontId="1" fillId="0" borderId="0" xfId="0" applyNumberFormat="1" applyFont="1" applyFill="1" applyAlignment="1">
      <alignment/>
    </xf>
    <xf numFmtId="172" fontId="1" fillId="0" borderId="0" xfId="0" applyNumberFormat="1" applyFont="1" applyFill="1" applyBorder="1" applyAlignment="1">
      <alignment wrapText="1"/>
    </xf>
    <xf numFmtId="172" fontId="1" fillId="0" borderId="0" xfId="0" applyNumberFormat="1" applyFont="1" applyAlignment="1">
      <alignment/>
    </xf>
    <xf numFmtId="4" fontId="1" fillId="0" borderId="0" xfId="21" applyNumberFormat="1" applyFont="1" applyFill="1" applyBorder="1" applyAlignment="1" applyProtection="1">
      <alignment horizontal="right"/>
      <protection locked="0"/>
    </xf>
    <xf numFmtId="4" fontId="1" fillId="0" borderId="0" xfId="0" applyNumberFormat="1" applyFont="1" applyAlignment="1">
      <alignment/>
    </xf>
    <xf numFmtId="4" fontId="1" fillId="0" borderId="0" xfId="21" applyNumberFormat="1" applyFont="1">
      <alignment horizontal="right"/>
      <protection locked="0"/>
    </xf>
    <xf numFmtId="4" fontId="1" fillId="0" borderId="0" xfId="0" applyNumberFormat="1" applyFont="1" applyAlignment="1" applyProtection="1">
      <alignment horizontal="right"/>
      <protection locked="0"/>
    </xf>
    <xf numFmtId="4" fontId="1" fillId="0" borderId="0" xfId="21" applyNumberFormat="1" applyFont="1" applyFill="1" applyBorder="1" applyAlignment="1" applyProtection="1">
      <alignment horizontal="right"/>
      <protection locked="0"/>
    </xf>
    <xf numFmtId="4" fontId="16" fillId="0" borderId="0" xfId="21" applyNumberFormat="1" applyFont="1" applyFill="1" applyBorder="1" applyAlignment="1" applyProtection="1">
      <alignment horizontal="right"/>
      <protection locked="0"/>
    </xf>
    <xf numFmtId="4" fontId="1" fillId="0" borderId="0" xfId="0" applyNumberFormat="1" applyFont="1" applyFill="1" applyAlignment="1">
      <alignment/>
    </xf>
    <xf numFmtId="4" fontId="1" fillId="0" borderId="0" xfId="0" applyNumberFormat="1" applyFont="1" applyFill="1" applyBorder="1" applyAlignment="1">
      <alignment wrapText="1"/>
    </xf>
    <xf numFmtId="4" fontId="5" fillId="0" borderId="0" xfId="0" applyNumberFormat="1" applyFont="1" applyFill="1" applyBorder="1" applyAlignment="1">
      <alignment wrapText="1"/>
    </xf>
    <xf numFmtId="4" fontId="1" fillId="0" borderId="0" xfId="0" applyNumberFormat="1" applyFont="1" applyFill="1" applyBorder="1" applyAlignment="1">
      <alignment wrapText="1"/>
    </xf>
    <xf numFmtId="4" fontId="1" fillId="0" borderId="0" xfId="0" applyNumberFormat="1" applyFont="1" applyFill="1" applyBorder="1" applyAlignment="1">
      <alignment horizontal="right" vertical="top" wrapText="1"/>
    </xf>
    <xf numFmtId="4" fontId="5" fillId="0" borderId="0" xfId="0" applyNumberFormat="1" applyFont="1" applyFill="1" applyBorder="1" applyAlignment="1">
      <alignment wrapText="1"/>
    </xf>
    <xf numFmtId="4" fontId="1" fillId="0" borderId="0" xfId="0" applyNumberFormat="1" applyFont="1" applyFill="1" applyAlignment="1">
      <alignment horizontal="right"/>
    </xf>
    <xf numFmtId="4" fontId="1" fillId="0" borderId="0" xfId="0" applyNumberFormat="1" applyFont="1" applyFill="1" applyAlignment="1">
      <alignment/>
    </xf>
    <xf numFmtId="4" fontId="1" fillId="0" borderId="0" xfId="0" applyNumberFormat="1" applyFont="1" applyFill="1" applyBorder="1" applyAlignment="1">
      <alignment horizontal="right"/>
    </xf>
    <xf numFmtId="4" fontId="5" fillId="0" borderId="0" xfId="0" applyNumberFormat="1" applyFont="1" applyFill="1" applyBorder="1" applyAlignment="1">
      <alignment horizontal="right" vertical="center" wrapText="1"/>
    </xf>
    <xf numFmtId="4" fontId="5" fillId="0" borderId="0" xfId="0" applyNumberFormat="1" applyFont="1" applyFill="1" applyBorder="1" applyAlignment="1">
      <alignment horizontal="right" wrapText="1"/>
    </xf>
    <xf numFmtId="49" fontId="1" fillId="0" borderId="0" xfId="0" applyNumberFormat="1" applyFont="1" applyFill="1" applyAlignment="1">
      <alignment/>
    </xf>
    <xf numFmtId="49" fontId="1" fillId="0" borderId="0" xfId="0" applyNumberFormat="1" applyFont="1" applyFill="1" applyBorder="1" applyAlignment="1">
      <alignment horizontal="right" vertical="top"/>
    </xf>
    <xf numFmtId="49" fontId="1" fillId="0" borderId="0" xfId="0" applyNumberFormat="1" applyFont="1" applyAlignment="1">
      <alignment horizontal="left" vertical="top"/>
    </xf>
    <xf numFmtId="49" fontId="1" fillId="0" borderId="0" xfId="16" applyNumberFormat="1" applyFont="1" applyFill="1" applyBorder="1" applyAlignment="1">
      <alignment horizontal="left" vertical="top" wrapText="1"/>
      <protection/>
    </xf>
    <xf numFmtId="4" fontId="3" fillId="0" borderId="0" xfId="0" applyNumberFormat="1" applyFont="1" applyFill="1" applyBorder="1" applyAlignment="1">
      <alignment horizontal="left" vertical="top" shrinkToFit="1"/>
    </xf>
    <xf numFmtId="4" fontId="3" fillId="0" borderId="0" xfId="21" applyNumberFormat="1" applyFont="1" applyFill="1" applyBorder="1">
      <alignment horizontal="right"/>
      <protection locked="0"/>
    </xf>
    <xf numFmtId="4" fontId="3" fillId="0" borderId="0" xfId="19" applyNumberFormat="1" applyFont="1" applyFill="1" applyBorder="1" applyAlignment="1" applyProtection="1">
      <alignment horizontal="right"/>
      <protection locked="0"/>
    </xf>
    <xf numFmtId="4" fontId="3" fillId="0" borderId="0" xfId="21" applyNumberFormat="1" applyFont="1" applyFill="1" applyBorder="1" applyAlignment="1">
      <alignment vertical="top"/>
      <protection locked="0"/>
    </xf>
    <xf numFmtId="4" fontId="13" fillId="0" borderId="1" xfId="21" applyNumberFormat="1" applyFont="1" applyFill="1" applyBorder="1" applyAlignment="1">
      <alignment horizontal="center" vertical="center" wrapText="1"/>
      <protection locked="0"/>
    </xf>
    <xf numFmtId="4" fontId="13" fillId="0" borderId="1" xfId="19" applyNumberFormat="1" applyFont="1" applyFill="1" applyBorder="1" applyAlignment="1">
      <alignment horizontal="right" vertical="center"/>
    </xf>
    <xf numFmtId="4" fontId="3" fillId="0" borderId="0" xfId="21" applyNumberFormat="1" applyFont="1" applyFill="1" applyBorder="1" applyAlignment="1">
      <alignment horizontal="center" vertical="center" wrapText="1"/>
      <protection locked="0"/>
    </xf>
    <xf numFmtId="4" fontId="3" fillId="0" borderId="0" xfId="19" applyNumberFormat="1" applyFont="1" applyFill="1" applyBorder="1" applyAlignment="1">
      <alignment horizontal="right" vertical="center"/>
    </xf>
    <xf numFmtId="4" fontId="6" fillId="0" borderId="0" xfId="0" applyNumberFormat="1" applyFont="1" applyAlignment="1">
      <alignment/>
    </xf>
    <xf numFmtId="4" fontId="3" fillId="0" borderId="0" xfId="21" applyNumberFormat="1" applyFont="1" applyFill="1" applyBorder="1" applyAlignment="1">
      <alignment horizontal="right" vertical="top"/>
      <protection locked="0"/>
    </xf>
    <xf numFmtId="4" fontId="3" fillId="0" borderId="0" xfId="21" applyNumberFormat="1" applyFont="1" applyFill="1" applyBorder="1" applyAlignment="1">
      <alignment horizontal="right" vertical="top" shrinkToFit="1"/>
      <protection locked="0"/>
    </xf>
    <xf numFmtId="4" fontId="3" fillId="0" borderId="0" xfId="0" applyNumberFormat="1" applyFont="1" applyFill="1" applyBorder="1" applyAlignment="1">
      <alignment/>
    </xf>
    <xf numFmtId="4" fontId="3" fillId="0" borderId="1" xfId="21" applyNumberFormat="1" applyFont="1" applyFill="1" applyBorder="1" applyAlignment="1">
      <alignment horizontal="right" vertical="center" wrapText="1"/>
      <protection locked="0"/>
    </xf>
    <xf numFmtId="4" fontId="13" fillId="0" borderId="3" xfId="19" applyNumberFormat="1" applyFont="1" applyFill="1" applyBorder="1" applyAlignment="1">
      <alignment horizontal="right" vertical="center" wrapText="1"/>
    </xf>
    <xf numFmtId="4" fontId="3" fillId="0" borderId="0" xfId="19" applyNumberFormat="1" applyFont="1" applyFill="1" applyBorder="1" applyAlignment="1">
      <alignment horizontal="right" vertical="center" wrapText="1"/>
    </xf>
    <xf numFmtId="4" fontId="3" fillId="0" borderId="0" xfId="21" applyNumberFormat="1" applyFont="1" applyFill="1" applyBorder="1" applyAlignment="1">
      <alignment horizontal="right" vertical="center" wrapText="1"/>
      <protection locked="0"/>
    </xf>
    <xf numFmtId="4" fontId="13" fillId="0" borderId="1" xfId="21" applyNumberFormat="1" applyFont="1" applyFill="1" applyBorder="1" applyAlignment="1">
      <alignment horizontal="right" vertical="center" wrapText="1"/>
      <protection locked="0"/>
    </xf>
    <xf numFmtId="4" fontId="3" fillId="0" borderId="0" xfId="21" applyNumberFormat="1" applyFont="1" applyFill="1" applyBorder="1" applyProtection="1">
      <alignment horizontal="right"/>
      <protection locked="0"/>
    </xf>
    <xf numFmtId="4" fontId="3" fillId="0" borderId="0" xfId="21" applyNumberFormat="1" applyFont="1" applyFill="1" applyBorder="1" applyAlignment="1">
      <alignment horizontal="right" vertical="top" wrapText="1"/>
      <protection locked="0"/>
    </xf>
    <xf numFmtId="4" fontId="3" fillId="0" borderId="0" xfId="21" applyNumberFormat="1" applyFont="1" applyFill="1" applyBorder="1" applyAlignment="1">
      <alignment wrapText="1"/>
      <protection locked="0"/>
    </xf>
    <xf numFmtId="4" fontId="1" fillId="0" borderId="2" xfId="0" applyNumberFormat="1" applyFont="1" applyBorder="1" applyAlignment="1">
      <alignment/>
    </xf>
    <xf numFmtId="4" fontId="5" fillId="0" borderId="2" xfId="0" applyNumberFormat="1" applyFont="1" applyBorder="1" applyAlignment="1">
      <alignment/>
    </xf>
    <xf numFmtId="0" fontId="5" fillId="0" borderId="2" xfId="0" applyFont="1" applyBorder="1" applyAlignment="1">
      <alignment vertical="top" wrapText="1"/>
    </xf>
    <xf numFmtId="0" fontId="1" fillId="3" borderId="0" xfId="0" applyFont="1" applyFill="1" applyAlignment="1">
      <alignment vertical="top"/>
    </xf>
    <xf numFmtId="0" fontId="1" fillId="3" borderId="0" xfId="0" applyFont="1" applyFill="1" applyAlignment="1">
      <alignment vertical="top" wrapText="1"/>
    </xf>
    <xf numFmtId="0" fontId="1" fillId="3" borderId="0" xfId="0" applyFont="1" applyFill="1" applyAlignment="1">
      <alignment horizontal="right"/>
    </xf>
    <xf numFmtId="4" fontId="1" fillId="3" borderId="0" xfId="0" applyNumberFormat="1" applyFont="1" applyFill="1" applyAlignment="1">
      <alignment horizontal="right"/>
    </xf>
    <xf numFmtId="0" fontId="5" fillId="5" borderId="0" xfId="0" applyFont="1" applyFill="1" applyAlignment="1">
      <alignment vertical="top"/>
    </xf>
    <xf numFmtId="0" fontId="1" fillId="5" borderId="0" xfId="0" applyFont="1" applyFill="1" applyAlignment="1">
      <alignment/>
    </xf>
    <xf numFmtId="4" fontId="1" fillId="5" borderId="0" xfId="0" applyNumberFormat="1" applyFont="1" applyFill="1" applyAlignment="1">
      <alignment/>
    </xf>
    <xf numFmtId="0" fontId="5" fillId="5" borderId="0" xfId="0" applyFont="1" applyFill="1" applyAlignment="1">
      <alignment/>
    </xf>
    <xf numFmtId="4" fontId="5" fillId="5" borderId="0" xfId="0" applyNumberFormat="1" applyFont="1" applyFill="1" applyAlignment="1">
      <alignment/>
    </xf>
    <xf numFmtId="0" fontId="12" fillId="0" borderId="0" xfId="0" applyFont="1" applyAlignment="1">
      <alignment vertical="top" wrapText="1"/>
    </xf>
    <xf numFmtId="4" fontId="1" fillId="0" borderId="0" xfId="0" applyNumberFormat="1" applyFont="1" applyBorder="1" applyAlignment="1">
      <alignment/>
    </xf>
    <xf numFmtId="4" fontId="5" fillId="0" borderId="0" xfId="0" applyNumberFormat="1" applyFont="1" applyBorder="1" applyAlignment="1">
      <alignment/>
    </xf>
    <xf numFmtId="164" fontId="1" fillId="0" borderId="0" xfId="19" applyFont="1" applyFill="1" applyBorder="1" applyAlignment="1" applyProtection="1">
      <alignment horizontal="center" wrapText="1"/>
      <protection/>
    </xf>
    <xf numFmtId="173" fontId="1" fillId="0" borderId="0" xfId="0" applyNumberFormat="1" applyFont="1" applyAlignment="1">
      <alignment/>
    </xf>
    <xf numFmtId="173" fontId="5" fillId="0" borderId="4" xfId="0" applyNumberFormat="1" applyFont="1" applyBorder="1" applyAlignment="1">
      <alignment/>
    </xf>
    <xf numFmtId="4" fontId="5" fillId="0" borderId="4" xfId="0" applyNumberFormat="1" applyFont="1" applyBorder="1" applyAlignment="1">
      <alignment/>
    </xf>
    <xf numFmtId="49" fontId="13" fillId="0" borderId="0" xfId="0" applyNumberFormat="1" applyFont="1" applyFill="1" applyBorder="1" applyAlignment="1">
      <alignment horizontal="left" vertical="top"/>
    </xf>
    <xf numFmtId="4" fontId="13" fillId="0" borderId="0" xfId="0" applyNumberFormat="1" applyFont="1" applyFill="1" applyBorder="1" applyAlignment="1">
      <alignment horizontal="left" vertical="top"/>
    </xf>
    <xf numFmtId="0" fontId="2" fillId="0" borderId="0" xfId="0" applyFont="1" applyAlignment="1">
      <alignment/>
    </xf>
    <xf numFmtId="4" fontId="13" fillId="0" borderId="0" xfId="0" applyNumberFormat="1" applyFont="1" applyFill="1" applyBorder="1" applyAlignment="1">
      <alignment horizontal="center" vertical="top"/>
    </xf>
    <xf numFmtId="0" fontId="6" fillId="0" borderId="0" xfId="0" applyFont="1" applyAlignment="1">
      <alignment horizontal="center"/>
    </xf>
    <xf numFmtId="49" fontId="13" fillId="0" borderId="0" xfId="0" applyNumberFormat="1" applyFont="1" applyFill="1" applyBorder="1" applyAlignment="1">
      <alignment horizontal="left" vertical="top" wrapText="1"/>
    </xf>
    <xf numFmtId="4" fontId="18" fillId="0" borderId="0" xfId="0" applyNumberFormat="1" applyFont="1" applyFill="1" applyBorder="1" applyAlignment="1">
      <alignment horizontal="left" vertical="top" wrapText="1"/>
    </xf>
    <xf numFmtId="0" fontId="19" fillId="0" borderId="0" xfId="0" applyFont="1" applyFill="1" applyBorder="1" applyAlignment="1">
      <alignment wrapText="1"/>
    </xf>
    <xf numFmtId="0" fontId="19" fillId="0" borderId="0" xfId="0" applyFont="1" applyAlignment="1">
      <alignment/>
    </xf>
    <xf numFmtId="49" fontId="3"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4" fontId="13" fillId="0" borderId="4" xfId="0" applyNumberFormat="1" applyFont="1" applyFill="1" applyBorder="1" applyAlignment="1">
      <alignment horizontal="left" vertical="top" wrapText="1"/>
    </xf>
    <xf numFmtId="4" fontId="3" fillId="0" borderId="0" xfId="0" applyNumberFormat="1" applyFont="1" applyFill="1" applyBorder="1" applyAlignment="1">
      <alignment horizontal="left" wrapText="1"/>
    </xf>
    <xf numFmtId="49" fontId="20" fillId="0" borderId="4" xfId="0" applyNumberFormat="1" applyFont="1" applyFill="1" applyBorder="1" applyAlignment="1">
      <alignment horizontal="left" vertical="top" wrapText="1"/>
    </xf>
    <xf numFmtId="0" fontId="21" fillId="0" borderId="0" xfId="0" applyFont="1" applyFill="1" applyBorder="1" applyAlignment="1">
      <alignment wrapText="1"/>
    </xf>
    <xf numFmtId="0" fontId="21" fillId="0" borderId="0" xfId="0" applyFont="1" applyAlignment="1">
      <alignment/>
    </xf>
    <xf numFmtId="0" fontId="22" fillId="0" borderId="0" xfId="0" applyFont="1" applyAlignment="1">
      <alignment/>
    </xf>
    <xf numFmtId="0" fontId="1" fillId="3" borderId="0" xfId="0" applyFont="1" applyFill="1" applyBorder="1" applyAlignment="1">
      <alignment horizontal="right" wrapText="1"/>
    </xf>
    <xf numFmtId="49" fontId="13" fillId="0" borderId="0" xfId="0" applyNumberFormat="1" applyFont="1" applyFill="1" applyBorder="1" applyAlignment="1">
      <alignment horizontal="left" vertical="top" wrapText="1"/>
    </xf>
    <xf numFmtId="3" fontId="3" fillId="0" borderId="0" xfId="0" applyNumberFormat="1" applyFont="1" applyFill="1" applyBorder="1" applyAlignment="1">
      <alignment horizontal="left" vertical="top"/>
    </xf>
    <xf numFmtId="0" fontId="1" fillId="0" borderId="0" xfId="0" applyFont="1" applyFill="1" applyBorder="1" applyAlignment="1">
      <alignment wrapText="1"/>
    </xf>
    <xf numFmtId="49" fontId="3" fillId="0" borderId="0" xfId="0" applyNumberFormat="1" applyFont="1" applyBorder="1" applyAlignment="1">
      <alignment/>
    </xf>
    <xf numFmtId="49" fontId="13" fillId="0" borderId="0" xfId="0" applyNumberFormat="1" applyFont="1" applyFill="1" applyBorder="1" applyAlignment="1">
      <alignment horizontal="left" vertical="top"/>
    </xf>
    <xf numFmtId="4" fontId="13" fillId="0" borderId="0" xfId="0" applyNumberFormat="1" applyFont="1" applyFill="1" applyBorder="1" applyAlignment="1">
      <alignment horizontal="left" vertical="top"/>
    </xf>
    <xf numFmtId="3" fontId="13" fillId="0" borderId="0" xfId="0" applyNumberFormat="1" applyFont="1" applyFill="1" applyBorder="1" applyAlignment="1">
      <alignment horizontal="left" vertical="top"/>
    </xf>
    <xf numFmtId="4" fontId="23" fillId="0" borderId="0" xfId="0" applyNumberFormat="1" applyFont="1" applyFill="1" applyBorder="1" applyAlignment="1">
      <alignment horizontal="left" vertical="top" wrapText="1"/>
    </xf>
    <xf numFmtId="0" fontId="5" fillId="0" borderId="0" xfId="0" applyFont="1" applyFill="1" applyBorder="1" applyAlignment="1">
      <alignment wrapText="1"/>
    </xf>
    <xf numFmtId="4" fontId="3" fillId="0" borderId="0" xfId="0" applyNumberFormat="1" applyFont="1" applyFill="1" applyBorder="1" applyAlignment="1">
      <alignment horizontal="left" vertical="top" wrapText="1"/>
    </xf>
    <xf numFmtId="0" fontId="24" fillId="0" borderId="0" xfId="0" applyFont="1" applyFill="1" applyBorder="1" applyAlignment="1">
      <alignment wrapText="1"/>
    </xf>
    <xf numFmtId="4" fontId="3" fillId="0" borderId="0" xfId="0" applyNumberFormat="1" applyFont="1" applyFill="1" applyBorder="1" applyAlignment="1">
      <alignment horizontal="left" wrapText="1"/>
    </xf>
    <xf numFmtId="164" fontId="1" fillId="0" borderId="0" xfId="19" applyFont="1" applyFill="1" applyBorder="1" applyAlignment="1" applyProtection="1">
      <alignment/>
      <protection/>
    </xf>
    <xf numFmtId="49" fontId="13" fillId="0" borderId="4" xfId="0" applyNumberFormat="1" applyFont="1" applyFill="1" applyBorder="1" applyAlignment="1">
      <alignment horizontal="left" vertical="top" wrapText="1"/>
    </xf>
    <xf numFmtId="4" fontId="13" fillId="0" borderId="4" xfId="0" applyNumberFormat="1" applyFont="1" applyFill="1" applyBorder="1" applyAlignment="1">
      <alignment horizontal="left" wrapText="1"/>
    </xf>
    <xf numFmtId="164" fontId="5" fillId="0" borderId="4" xfId="19" applyFont="1" applyFill="1" applyBorder="1" applyAlignment="1" applyProtection="1">
      <alignment/>
      <protection/>
    </xf>
    <xf numFmtId="4" fontId="13" fillId="0" borderId="0" xfId="0" applyNumberFormat="1" applyFont="1" applyFill="1" applyBorder="1" applyAlignment="1">
      <alignment horizontal="left" wrapText="1"/>
    </xf>
    <xf numFmtId="164" fontId="5" fillId="0" borderId="0" xfId="19" applyFont="1" applyFill="1" applyBorder="1" applyAlignment="1" applyProtection="1">
      <alignment/>
      <protection/>
    </xf>
    <xf numFmtId="49" fontId="13" fillId="0" borderId="5" xfId="0" applyNumberFormat="1" applyFont="1" applyFill="1" applyBorder="1" applyAlignment="1">
      <alignment horizontal="left" vertical="top" wrapText="1"/>
    </xf>
    <xf numFmtId="4" fontId="13" fillId="0" borderId="5" xfId="0" applyNumberFormat="1" applyFont="1" applyFill="1" applyBorder="1" applyAlignment="1">
      <alignment horizontal="left" wrapText="1"/>
    </xf>
    <xf numFmtId="164" fontId="5" fillId="0" borderId="5" xfId="19" applyFont="1" applyFill="1" applyBorder="1" applyAlignment="1" applyProtection="1">
      <alignment/>
      <protection/>
    </xf>
    <xf numFmtId="164" fontId="5" fillId="0" borderId="0" xfId="19" applyFont="1" applyFill="1" applyBorder="1" applyAlignment="1" applyProtection="1">
      <alignment horizontal="center" wrapText="1"/>
      <protection/>
    </xf>
    <xf numFmtId="0" fontId="6" fillId="6" borderId="0" xfId="0" applyFont="1" applyFill="1" applyAlignment="1">
      <alignment/>
    </xf>
    <xf numFmtId="0" fontId="6" fillId="7" borderId="0" xfId="0" applyFont="1" applyFill="1" applyAlignment="1">
      <alignment/>
    </xf>
    <xf numFmtId="49" fontId="1" fillId="0" borderId="4" xfId="0" applyNumberFormat="1" applyFont="1" applyBorder="1" applyAlignment="1">
      <alignment horizontal="left" vertical="top"/>
    </xf>
    <xf numFmtId="0" fontId="5" fillId="0" borderId="4" xfId="0" applyFont="1" applyBorder="1" applyAlignment="1">
      <alignment vertical="top" wrapText="1"/>
    </xf>
    <xf numFmtId="0" fontId="1" fillId="0" borderId="4" xfId="0" applyFont="1" applyBorder="1" applyAlignment="1">
      <alignment horizontal="right" wrapText="1"/>
    </xf>
    <xf numFmtId="4" fontId="1" fillId="0" borderId="4" xfId="21" applyNumberFormat="1" applyFont="1" applyFill="1" applyBorder="1" applyAlignment="1" applyProtection="1">
      <alignment horizontal="right"/>
      <protection locked="0"/>
    </xf>
    <xf numFmtId="4" fontId="1" fillId="0" borderId="4" xfId="0" applyNumberFormat="1" applyFont="1" applyBorder="1" applyAlignment="1">
      <alignment/>
    </xf>
    <xf numFmtId="0" fontId="6" fillId="0" borderId="4" xfId="0" applyFont="1" applyBorder="1" applyAlignment="1">
      <alignment/>
    </xf>
    <xf numFmtId="4" fontId="5" fillId="0" borderId="4" xfId="0" applyNumberFormat="1" applyFont="1" applyFill="1" applyBorder="1" applyAlignment="1">
      <alignment horizontal="left" vertical="top" wrapText="1"/>
    </xf>
    <xf numFmtId="0" fontId="1" fillId="0" borderId="4" xfId="0" applyFont="1" applyBorder="1" applyAlignment="1">
      <alignment horizontal="right"/>
    </xf>
    <xf numFmtId="0" fontId="5" fillId="0" borderId="4" xfId="0" applyFont="1" applyFill="1" applyBorder="1" applyAlignment="1">
      <alignment/>
    </xf>
    <xf numFmtId="49" fontId="5" fillId="6" borderId="0" xfId="0" applyNumberFormat="1" applyFont="1" applyFill="1" applyBorder="1" applyAlignment="1">
      <alignment horizontal="left" vertical="top" wrapText="1"/>
    </xf>
    <xf numFmtId="0" fontId="1" fillId="6" borderId="0" xfId="0" applyFont="1" applyFill="1" applyAlignment="1">
      <alignment horizontal="right" wrapText="1"/>
    </xf>
    <xf numFmtId="49" fontId="1" fillId="0" borderId="4" xfId="0" applyNumberFormat="1" applyFont="1" applyFill="1" applyBorder="1" applyAlignment="1">
      <alignment horizontal="left" vertical="top" wrapText="1"/>
    </xf>
    <xf numFmtId="4" fontId="5" fillId="6" borderId="0" xfId="0" applyNumberFormat="1" applyFont="1" applyFill="1" applyBorder="1" applyAlignment="1">
      <alignment horizontal="left" vertical="top" wrapText="1"/>
    </xf>
    <xf numFmtId="49" fontId="5" fillId="7" borderId="0" xfId="0" applyNumberFormat="1" applyFont="1" applyFill="1" applyBorder="1" applyAlignment="1">
      <alignment horizontal="left" vertical="top" wrapText="1"/>
    </xf>
    <xf numFmtId="4" fontId="5" fillId="7" borderId="0" xfId="0" applyNumberFormat="1" applyFont="1" applyFill="1" applyBorder="1" applyAlignment="1">
      <alignment horizontal="left" vertical="top" wrapText="1"/>
    </xf>
    <xf numFmtId="0" fontId="1" fillId="7" borderId="0" xfId="0" applyFont="1" applyFill="1" applyAlignment="1">
      <alignment horizontal="right"/>
    </xf>
    <xf numFmtId="2" fontId="1" fillId="7" borderId="0" xfId="0" applyNumberFormat="1" applyFont="1" applyFill="1" applyAlignment="1" applyProtection="1">
      <alignment horizontal="right"/>
      <protection locked="0"/>
    </xf>
    <xf numFmtId="0" fontId="1" fillId="0" borderId="4" xfId="0" applyFont="1" applyBorder="1" applyAlignment="1">
      <alignment horizontal="right"/>
    </xf>
    <xf numFmtId="2" fontId="1" fillId="0" borderId="4" xfId="0" applyNumberFormat="1" applyFont="1" applyBorder="1" applyAlignment="1" applyProtection="1">
      <alignment/>
      <protection locked="0"/>
    </xf>
    <xf numFmtId="172" fontId="1" fillId="0" borderId="4" xfId="0" applyNumberFormat="1" applyFont="1" applyBorder="1" applyAlignment="1">
      <alignment/>
    </xf>
    <xf numFmtId="172" fontId="5" fillId="0" borderId="4" xfId="0" applyNumberFormat="1" applyFont="1" applyBorder="1" applyAlignment="1">
      <alignment/>
    </xf>
    <xf numFmtId="2" fontId="1" fillId="6" borderId="0" xfId="0" applyNumberFormat="1" applyFont="1" applyFill="1" applyAlignment="1" applyProtection="1">
      <alignment horizontal="right"/>
      <protection locked="0"/>
    </xf>
    <xf numFmtId="0" fontId="2" fillId="6" borderId="0" xfId="0" applyFont="1" applyFill="1" applyAlignment="1">
      <alignment/>
    </xf>
    <xf numFmtId="0" fontId="2" fillId="7" borderId="0" xfId="0" applyFont="1" applyFill="1" applyBorder="1" applyAlignment="1">
      <alignment wrapText="1"/>
    </xf>
    <xf numFmtId="49" fontId="1" fillId="0" borderId="4" xfId="0" applyNumberFormat="1" applyFont="1" applyFill="1" applyBorder="1" applyAlignment="1">
      <alignment horizontal="left" vertical="top" wrapText="1"/>
    </xf>
    <xf numFmtId="0" fontId="5" fillId="0" borderId="4" xfId="0" applyFont="1" applyFill="1" applyBorder="1" applyAlignment="1">
      <alignment vertical="top"/>
    </xf>
    <xf numFmtId="4" fontId="1" fillId="0" borderId="4" xfId="21" applyNumberFormat="1" applyFont="1" applyFill="1" applyBorder="1" applyAlignment="1" applyProtection="1">
      <alignment horizontal="right" wrapText="1"/>
      <protection/>
    </xf>
    <xf numFmtId="4" fontId="1" fillId="0" borderId="4" xfId="21" applyNumberFormat="1" applyFont="1" applyFill="1" applyBorder="1" applyAlignment="1" applyProtection="1">
      <alignment horizontal="right" wrapText="1"/>
      <protection/>
    </xf>
    <xf numFmtId="4" fontId="5" fillId="0" borderId="4" xfId="0" applyNumberFormat="1" applyFont="1" applyFill="1" applyBorder="1" applyAlignment="1">
      <alignment wrapText="1"/>
    </xf>
    <xf numFmtId="49" fontId="5" fillId="6" borderId="0" xfId="0" applyNumberFormat="1" applyFont="1" applyFill="1" applyBorder="1" applyAlignment="1">
      <alignment horizontal="left" vertical="top" wrapText="1"/>
    </xf>
    <xf numFmtId="4" fontId="1" fillId="6" borderId="0" xfId="0" applyNumberFormat="1" applyFont="1" applyFill="1" applyBorder="1" applyAlignment="1">
      <alignment horizontal="right" wrapText="1"/>
    </xf>
    <xf numFmtId="2" fontId="1" fillId="6" borderId="0" xfId="21" applyNumberFormat="1" applyFont="1" applyFill="1" applyBorder="1" applyAlignment="1" applyProtection="1">
      <alignment horizontal="right" wrapText="1"/>
      <protection/>
    </xf>
    <xf numFmtId="0" fontId="1" fillId="7" borderId="0" xfId="0" applyFont="1" applyFill="1" applyBorder="1" applyAlignment="1">
      <alignment wrapText="1"/>
    </xf>
    <xf numFmtId="49" fontId="1" fillId="0" borderId="4" xfId="0" applyNumberFormat="1" applyFont="1" applyFill="1" applyBorder="1" applyAlignment="1">
      <alignment horizontal="right" vertical="top" wrapText="1"/>
    </xf>
    <xf numFmtId="0" fontId="1" fillId="0" borderId="4" xfId="0" applyFont="1" applyFill="1" applyBorder="1" applyAlignment="1">
      <alignment horizontal="right" vertical="top" wrapText="1"/>
    </xf>
    <xf numFmtId="4" fontId="1" fillId="0" borderId="4" xfId="0" applyNumberFormat="1" applyFont="1" applyFill="1" applyBorder="1" applyAlignment="1">
      <alignment horizontal="right" vertical="top" wrapText="1"/>
    </xf>
    <xf numFmtId="4" fontId="1" fillId="0" borderId="4" xfId="0" applyNumberFormat="1" applyFont="1" applyBorder="1" applyAlignment="1">
      <alignment/>
    </xf>
    <xf numFmtId="2" fontId="1" fillId="6" borderId="0" xfId="0" applyNumberFormat="1" applyFont="1" applyFill="1" applyBorder="1" applyAlignment="1">
      <alignment horizontal="right" wrapText="1"/>
    </xf>
    <xf numFmtId="0" fontId="1" fillId="6" borderId="0" xfId="0" applyFont="1" applyFill="1" applyAlignment="1">
      <alignment/>
    </xf>
    <xf numFmtId="0" fontId="5" fillId="7" borderId="0" xfId="0" applyFont="1" applyFill="1" applyBorder="1" applyAlignment="1">
      <alignment wrapText="1"/>
    </xf>
    <xf numFmtId="49" fontId="1" fillId="0" borderId="4" xfId="0" applyNumberFormat="1" applyFont="1" applyFill="1" applyBorder="1" applyAlignment="1">
      <alignment horizontal="right"/>
    </xf>
    <xf numFmtId="0" fontId="1" fillId="0" borderId="4" xfId="0" applyFont="1" applyFill="1" applyBorder="1" applyAlignment="1">
      <alignment horizontal="right"/>
    </xf>
    <xf numFmtId="4" fontId="1" fillId="0" borderId="4" xfId="0" applyNumberFormat="1" applyFont="1" applyFill="1" applyBorder="1" applyAlignment="1">
      <alignment horizontal="right"/>
    </xf>
    <xf numFmtId="4" fontId="5" fillId="0" borderId="4" xfId="0" applyNumberFormat="1" applyFont="1" applyFill="1" applyBorder="1" applyAlignment="1">
      <alignment horizontal="right" vertical="center" wrapText="1"/>
    </xf>
    <xf numFmtId="0" fontId="5" fillId="0" borderId="4" xfId="0" applyFont="1" applyFill="1" applyBorder="1" applyAlignment="1">
      <alignment horizontal="left" vertical="top"/>
    </xf>
    <xf numFmtId="4" fontId="5" fillId="0" borderId="4" xfId="0" applyNumberFormat="1" applyFont="1" applyFill="1" applyBorder="1" applyAlignment="1">
      <alignment wrapText="1"/>
    </xf>
    <xf numFmtId="49" fontId="5" fillId="0" borderId="4" xfId="0" applyNumberFormat="1" applyFont="1" applyFill="1" applyBorder="1" applyAlignment="1">
      <alignment horizontal="left" vertical="top" wrapText="1"/>
    </xf>
    <xf numFmtId="0" fontId="5" fillId="0" borderId="4" xfId="0" applyFont="1" applyFill="1" applyBorder="1" applyAlignment="1">
      <alignment horizontal="left" vertical="top" wrapText="1"/>
    </xf>
    <xf numFmtId="2" fontId="1" fillId="0" borderId="4" xfId="21" applyNumberFormat="1" applyFont="1" applyFill="1" applyBorder="1" applyAlignment="1" applyProtection="1">
      <alignment horizontal="right" wrapText="1"/>
      <protection/>
    </xf>
    <xf numFmtId="2" fontId="1" fillId="0" borderId="4" xfId="0" applyNumberFormat="1" applyFont="1" applyFill="1" applyBorder="1" applyAlignment="1">
      <alignment horizontal="right"/>
    </xf>
    <xf numFmtId="4" fontId="5" fillId="0" borderId="4" xfId="21" applyNumberFormat="1" applyFont="1" applyFill="1" applyBorder="1" applyAlignment="1" applyProtection="1">
      <alignment horizontal="right" wrapText="1"/>
      <protection/>
    </xf>
    <xf numFmtId="2" fontId="5" fillId="0" borderId="4" xfId="21" applyNumberFormat="1" applyFont="1" applyFill="1" applyBorder="1" applyAlignment="1" applyProtection="1">
      <alignment horizontal="right" wrapText="1"/>
      <protection/>
    </xf>
    <xf numFmtId="0" fontId="5" fillId="0" borderId="4" xfId="0" applyFont="1" applyFill="1" applyBorder="1" applyAlignment="1">
      <alignment vertical="top" wrapText="1"/>
    </xf>
    <xf numFmtId="0" fontId="5" fillId="0" borderId="4" xfId="0" applyFont="1" applyFill="1" applyBorder="1" applyAlignment="1">
      <alignment horizontal="right" vertical="top" wrapText="1"/>
    </xf>
    <xf numFmtId="2" fontId="5" fillId="0" borderId="4" xfId="0" applyNumberFormat="1" applyFont="1" applyFill="1" applyBorder="1" applyAlignment="1">
      <alignment horizontal="right" vertical="top" wrapText="1"/>
    </xf>
    <xf numFmtId="49" fontId="5" fillId="7" borderId="0" xfId="0" applyNumberFormat="1" applyFont="1" applyFill="1" applyBorder="1" applyAlignment="1">
      <alignment horizontal="left" vertical="top" wrapText="1"/>
    </xf>
    <xf numFmtId="4" fontId="5" fillId="7" borderId="0" xfId="0" applyNumberFormat="1" applyFont="1" applyFill="1" applyBorder="1" applyAlignment="1">
      <alignment horizontal="left" vertical="top" wrapText="1"/>
    </xf>
    <xf numFmtId="4" fontId="1" fillId="7" borderId="0" xfId="0" applyNumberFormat="1" applyFont="1" applyFill="1" applyBorder="1" applyAlignment="1">
      <alignment horizontal="right" wrapText="1"/>
    </xf>
    <xf numFmtId="2" fontId="1" fillId="7" borderId="0" xfId="0" applyNumberFormat="1" applyFont="1" applyFill="1" applyBorder="1" applyAlignment="1">
      <alignment horizontal="right" wrapText="1"/>
    </xf>
    <xf numFmtId="0" fontId="1" fillId="7" borderId="0" xfId="0" applyFont="1" applyFill="1" applyAlignment="1">
      <alignment/>
    </xf>
    <xf numFmtId="4" fontId="1" fillId="7" borderId="0" xfId="21" applyNumberFormat="1" applyFont="1" applyFill="1" applyBorder="1" applyAlignment="1" applyProtection="1">
      <alignment horizontal="right" wrapText="1"/>
      <protection/>
    </xf>
    <xf numFmtId="2" fontId="1" fillId="7" borderId="0" xfId="21" applyNumberFormat="1" applyFont="1" applyFill="1" applyBorder="1" applyAlignment="1" applyProtection="1">
      <alignment horizontal="right" wrapText="1"/>
      <protection/>
    </xf>
    <xf numFmtId="0" fontId="13" fillId="7" borderId="0" xfId="0" applyFont="1" applyFill="1" applyBorder="1" applyAlignment="1">
      <alignment horizontal="center" vertical="top"/>
    </xf>
    <xf numFmtId="0" fontId="13" fillId="7" borderId="0" xfId="0" applyFont="1" applyFill="1" applyBorder="1" applyAlignment="1">
      <alignment horizontal="justify" vertical="top"/>
    </xf>
    <xf numFmtId="0" fontId="3" fillId="7" borderId="0" xfId="0" applyFont="1" applyFill="1" applyBorder="1" applyAlignment="1">
      <alignment horizontal="right" vertical="top"/>
    </xf>
    <xf numFmtId="1" fontId="3" fillId="7" borderId="0" xfId="0" applyNumberFormat="1" applyFont="1" applyFill="1" applyBorder="1" applyAlignment="1">
      <alignment horizontal="right" vertical="top"/>
    </xf>
    <xf numFmtId="4" fontId="3" fillId="7" borderId="0" xfId="21" applyNumberFormat="1" applyFont="1" applyFill="1" applyBorder="1" applyAlignment="1">
      <alignment horizontal="right" vertical="top"/>
      <protection locked="0"/>
    </xf>
    <xf numFmtId="4" fontId="3" fillId="7" borderId="0" xfId="21" applyNumberFormat="1" applyFont="1" applyFill="1" applyBorder="1" applyAlignment="1">
      <alignment horizontal="right" vertical="top" shrinkToFit="1"/>
      <protection locked="0"/>
    </xf>
    <xf numFmtId="0" fontId="13" fillId="7" borderId="0" xfId="0" applyFont="1" applyFill="1" applyBorder="1" applyAlignment="1">
      <alignment horizontal="right" vertical="top"/>
    </xf>
    <xf numFmtId="1" fontId="13" fillId="7" borderId="0" xfId="0" applyNumberFormat="1" applyFont="1" applyFill="1" applyBorder="1" applyAlignment="1">
      <alignment horizontal="right" vertical="top"/>
    </xf>
    <xf numFmtId="4" fontId="13" fillId="7" borderId="0" xfId="21" applyNumberFormat="1" applyFont="1" applyFill="1" applyBorder="1" applyAlignment="1">
      <alignment horizontal="right" vertical="top"/>
      <protection locked="0"/>
    </xf>
    <xf numFmtId="4" fontId="13" fillId="7" borderId="0" xfId="21" applyNumberFormat="1" applyFont="1" applyFill="1" applyBorder="1" applyAlignment="1">
      <alignment horizontal="right" vertical="top" shrinkToFit="1"/>
      <protection locked="0"/>
    </xf>
    <xf numFmtId="0" fontId="13" fillId="7" borderId="0" xfId="0" applyFont="1" applyFill="1" applyBorder="1" applyAlignment="1">
      <alignment vertical="top"/>
    </xf>
    <xf numFmtId="166" fontId="3" fillId="7" borderId="0" xfId="21" applyFont="1" applyFill="1" applyBorder="1" applyAlignment="1">
      <alignment horizontal="right" vertical="top"/>
      <protection locked="0"/>
    </xf>
    <xf numFmtId="171" fontId="3" fillId="7" borderId="0" xfId="21" applyNumberFormat="1" applyFont="1" applyFill="1" applyBorder="1" applyAlignment="1">
      <alignment horizontal="right" vertical="top"/>
      <protection locked="0"/>
    </xf>
    <xf numFmtId="4" fontId="3" fillId="7" borderId="0" xfId="0" applyNumberFormat="1" applyFont="1" applyFill="1" applyBorder="1" applyAlignment="1">
      <alignment/>
    </xf>
    <xf numFmtId="4" fontId="3" fillId="7" borderId="0" xfId="19" applyNumberFormat="1" applyFont="1" applyFill="1" applyBorder="1" applyAlignment="1">
      <alignment horizontal="right" vertical="center" wrapText="1"/>
    </xf>
    <xf numFmtId="0" fontId="3" fillId="0" borderId="4" xfId="0" applyFont="1" applyFill="1" applyBorder="1" applyAlignment="1">
      <alignment horizontal="right" vertical="top"/>
    </xf>
    <xf numFmtId="0" fontId="13" fillId="0" borderId="4" xfId="0" applyFont="1" applyBorder="1" applyAlignment="1">
      <alignment horizontal="left" vertical="top"/>
    </xf>
    <xf numFmtId="166" fontId="13" fillId="0" borderId="4" xfId="21" applyFont="1" applyFill="1" applyBorder="1" applyAlignment="1">
      <alignment horizontal="right" vertical="top"/>
      <protection locked="0"/>
    </xf>
    <xf numFmtId="0" fontId="13" fillId="0" borderId="4" xfId="0" applyFont="1" applyBorder="1" applyAlignment="1">
      <alignment horizontal="right"/>
    </xf>
    <xf numFmtId="4" fontId="13" fillId="0" borderId="4" xfId="0" applyNumberFormat="1" applyFont="1" applyFill="1" applyBorder="1" applyAlignment="1">
      <alignment/>
    </xf>
    <xf numFmtId="4" fontId="13" fillId="0" borderId="4" xfId="19" applyNumberFormat="1" applyFont="1" applyFill="1" applyBorder="1" applyAlignment="1">
      <alignment horizontal="right" vertical="center" wrapText="1"/>
    </xf>
    <xf numFmtId="0" fontId="13" fillId="0" borderId="4" xfId="0" applyFont="1" applyFill="1" applyBorder="1" applyAlignment="1">
      <alignment horizontal="right" vertical="top"/>
    </xf>
    <xf numFmtId="0" fontId="5" fillId="7" borderId="0" xfId="0" applyFont="1" applyFill="1" applyAlignment="1">
      <alignment vertical="top"/>
    </xf>
    <xf numFmtId="0" fontId="1" fillId="7" borderId="0" xfId="0" applyFont="1" applyFill="1" applyAlignment="1">
      <alignment/>
    </xf>
    <xf numFmtId="4" fontId="1" fillId="7" borderId="0" xfId="0" applyNumberFormat="1" applyFont="1" applyFill="1" applyAlignment="1">
      <alignment/>
    </xf>
    <xf numFmtId="49" fontId="1" fillId="0" borderId="0" xfId="0" applyNumberFormat="1" applyFont="1" applyBorder="1" applyAlignment="1">
      <alignment horizontal="left" vertical="top"/>
    </xf>
    <xf numFmtId="0" fontId="1" fillId="0" borderId="0" xfId="0" applyFont="1" applyBorder="1" applyAlignment="1">
      <alignment horizontal="right"/>
    </xf>
    <xf numFmtId="2" fontId="1" fillId="0" borderId="0" xfId="0" applyNumberFormat="1" applyFont="1" applyBorder="1" applyAlignment="1" applyProtection="1">
      <alignment/>
      <protection locked="0"/>
    </xf>
    <xf numFmtId="172" fontId="1" fillId="0" borderId="0" xfId="0" applyNumberFormat="1" applyFont="1" applyBorder="1" applyAlignment="1">
      <alignment/>
    </xf>
    <xf numFmtId="172" fontId="5" fillId="0" borderId="0" xfId="0" applyNumberFormat="1" applyFont="1" applyBorder="1" applyAlignment="1">
      <alignment/>
    </xf>
    <xf numFmtId="0" fontId="1" fillId="0" borderId="0" xfId="0" applyFont="1" applyBorder="1" applyAlignment="1">
      <alignment horizontal="right"/>
    </xf>
    <xf numFmtId="4" fontId="1" fillId="0" borderId="0" xfId="0" applyNumberFormat="1" applyFont="1" applyBorder="1" applyAlignment="1">
      <alignment/>
    </xf>
    <xf numFmtId="173" fontId="1" fillId="0" borderId="0" xfId="19" applyNumberFormat="1" applyFont="1" applyFill="1" applyBorder="1" applyAlignment="1" applyProtection="1">
      <alignment horizontal="center" wrapText="1"/>
      <protection/>
    </xf>
    <xf numFmtId="4" fontId="3" fillId="0" borderId="0" xfId="19" applyNumberFormat="1" applyFont="1" applyFill="1" applyBorder="1" applyAlignment="1">
      <alignment horizontal="right" wrapText="1"/>
    </xf>
    <xf numFmtId="0" fontId="3" fillId="0" borderId="0" xfId="0" applyFont="1" applyFill="1" applyAlignment="1">
      <alignment horizontal="right"/>
    </xf>
    <xf numFmtId="0" fontId="6" fillId="0" borderId="0" xfId="0" applyFont="1" applyFill="1" applyAlignment="1">
      <alignment/>
    </xf>
    <xf numFmtId="4" fontId="13" fillId="0" borderId="0" xfId="19" applyNumberFormat="1" applyFont="1" applyFill="1" applyBorder="1" applyAlignment="1">
      <alignment horizontal="right" vertical="center" wrapText="1"/>
    </xf>
    <xf numFmtId="0" fontId="13" fillId="0" borderId="0" xfId="0" applyFont="1" applyFill="1" applyBorder="1" applyAlignment="1">
      <alignment horizontal="center" vertical="top"/>
    </xf>
    <xf numFmtId="0" fontId="13" fillId="0" borderId="0" xfId="0" applyFont="1" applyFill="1" applyBorder="1" applyAlignment="1">
      <alignment horizontal="justify" vertical="top" wrapText="1"/>
    </xf>
    <xf numFmtId="0" fontId="13" fillId="0" borderId="0" xfId="0" applyFont="1" applyFill="1" applyBorder="1" applyAlignment="1">
      <alignment horizontal="right" vertical="center" wrapText="1"/>
    </xf>
    <xf numFmtId="1" fontId="13" fillId="0" borderId="0" xfId="0" applyNumberFormat="1" applyFont="1" applyFill="1" applyBorder="1" applyAlignment="1">
      <alignment horizontal="right" vertical="center" wrapText="1"/>
    </xf>
    <xf numFmtId="4" fontId="13" fillId="0" borderId="0" xfId="21" applyNumberFormat="1" applyFont="1" applyFill="1" applyBorder="1" applyAlignment="1">
      <alignment horizontal="right" vertical="center" wrapText="1"/>
      <protection locked="0"/>
    </xf>
    <xf numFmtId="0" fontId="13" fillId="7" borderId="0" xfId="0" applyFont="1" applyFill="1" applyBorder="1" applyAlignment="1">
      <alignment horizontal="left" vertical="top"/>
    </xf>
    <xf numFmtId="0" fontId="3" fillId="7" borderId="0" xfId="0" applyFont="1" applyFill="1" applyAlignment="1">
      <alignment horizontal="right"/>
    </xf>
    <xf numFmtId="166" fontId="3" fillId="0" borderId="0" xfId="21" applyFont="1" applyFill="1" applyBorder="1" applyAlignment="1">
      <alignment horizontal="center" vertical="top"/>
      <protection locked="0"/>
    </xf>
    <xf numFmtId="4" fontId="23" fillId="0" borderId="0" xfId="0" applyNumberFormat="1" applyFont="1" applyFill="1" applyBorder="1" applyAlignment="1">
      <alignment horizontal="left" wrapText="1"/>
    </xf>
    <xf numFmtId="166" fontId="13" fillId="0" borderId="0" xfId="21" applyFont="1" applyFill="1" applyBorder="1" applyAlignment="1">
      <alignment horizontal="right" vertical="top"/>
      <protection locked="0"/>
    </xf>
    <xf numFmtId="0" fontId="13" fillId="0" borderId="0" xfId="0" applyFont="1" applyBorder="1" applyAlignment="1">
      <alignment horizontal="right"/>
    </xf>
    <xf numFmtId="4" fontId="13" fillId="0" borderId="0" xfId="0" applyNumberFormat="1" applyFont="1" applyFill="1" applyBorder="1" applyAlignment="1">
      <alignment/>
    </xf>
    <xf numFmtId="166" fontId="3" fillId="0" borderId="0" xfId="21" applyFont="1" applyFill="1" applyBorder="1" applyAlignment="1">
      <alignment horizontal="center"/>
      <protection locked="0"/>
    </xf>
    <xf numFmtId="4" fontId="3" fillId="0" borderId="0" xfId="0" applyNumberFormat="1" applyFont="1" applyFill="1" applyBorder="1" applyAlignment="1">
      <alignment/>
    </xf>
    <xf numFmtId="0" fontId="3" fillId="0" borderId="0" xfId="0" applyFont="1" applyAlignment="1">
      <alignment horizontal="center"/>
    </xf>
    <xf numFmtId="0" fontId="3" fillId="0" borderId="0" xfId="0" applyFont="1" applyFill="1" applyBorder="1" applyAlignment="1">
      <alignment/>
    </xf>
    <xf numFmtId="4" fontId="13" fillId="0" borderId="0" xfId="0" applyNumberFormat="1" applyFont="1" applyFill="1" applyBorder="1" applyAlignment="1">
      <alignment horizontal="center" vertical="top"/>
    </xf>
    <xf numFmtId="0" fontId="1" fillId="0" borderId="0" xfId="0" applyFont="1" applyAlignment="1">
      <alignment horizontal="center"/>
    </xf>
    <xf numFmtId="0" fontId="6" fillId="0" borderId="0" xfId="0" applyFont="1" applyAlignment="1">
      <alignment horizontal="center"/>
    </xf>
    <xf numFmtId="4" fontId="1" fillId="0" borderId="0" xfId="0" applyNumberFormat="1" applyFont="1" applyFill="1" applyBorder="1" applyAlignment="1">
      <alignment horizontal="justify" vertical="justify" wrapText="1" readingOrder="1"/>
    </xf>
    <xf numFmtId="0" fontId="0" fillId="0" borderId="0" xfId="0" applyAlignment="1">
      <alignment horizontal="justify" vertical="justify" wrapText="1" readingOrder="1"/>
    </xf>
    <xf numFmtId="0" fontId="0" fillId="0" borderId="0" xfId="0" applyAlignment="1">
      <alignment/>
    </xf>
    <xf numFmtId="0" fontId="1" fillId="0" borderId="0" xfId="17" applyFont="1" applyFill="1" applyAlignment="1">
      <alignment vertical="top" wrapText="1"/>
      <protection/>
    </xf>
    <xf numFmtId="4" fontId="1" fillId="0" borderId="0" xfId="0" applyNumberFormat="1" applyFont="1" applyFill="1" applyBorder="1" applyAlignment="1">
      <alignment horizontal="left" vertical="top" wrapText="1"/>
    </xf>
    <xf numFmtId="0" fontId="1" fillId="0" borderId="0" xfId="0" applyFont="1" applyFill="1" applyAlignment="1">
      <alignment vertical="top" wrapText="1"/>
    </xf>
    <xf numFmtId="4" fontId="1" fillId="0" borderId="0" xfId="0" applyNumberFormat="1" applyFont="1" applyFill="1" applyBorder="1" applyAlignment="1">
      <alignment horizontal="left" vertical="top" wrapText="1"/>
    </xf>
    <xf numFmtId="167" fontId="1" fillId="0" borderId="0" xfId="0" applyNumberFormat="1" applyFont="1" applyFill="1" applyBorder="1" applyAlignment="1">
      <alignment horizontal="left" vertical="top" wrapText="1"/>
    </xf>
    <xf numFmtId="4" fontId="1" fillId="0" borderId="0" xfId="0" applyNumberFormat="1" applyFont="1" applyFill="1" applyBorder="1" applyAlignment="1" applyProtection="1">
      <alignment horizontal="left" vertical="top" wrapText="1"/>
      <protection locked="0"/>
    </xf>
    <xf numFmtId="0" fontId="0" fillId="0" borderId="0" xfId="0" applyAlignment="1">
      <alignment horizontal="left" vertical="top" wrapText="1"/>
    </xf>
    <xf numFmtId="0" fontId="13" fillId="0" borderId="1" xfId="0" applyFont="1" applyFill="1" applyBorder="1" applyAlignment="1">
      <alignment horizontal="justify" vertical="top" wrapText="1"/>
    </xf>
    <xf numFmtId="0" fontId="13" fillId="0" borderId="6" xfId="0" applyFont="1" applyFill="1" applyBorder="1" applyAlignment="1">
      <alignment horizontal="justify" vertical="top" wrapText="1"/>
    </xf>
    <xf numFmtId="0" fontId="5" fillId="0" borderId="0" xfId="0" applyFont="1" applyAlignment="1">
      <alignment horizontal="center" vertical="top"/>
    </xf>
    <xf numFmtId="0" fontId="3" fillId="0" borderId="0" xfId="0" applyFont="1" applyFill="1" applyBorder="1" applyAlignment="1">
      <alignment horizontal="justify" vertical="top"/>
    </xf>
    <xf numFmtId="0" fontId="3" fillId="0" borderId="0" xfId="0" applyFont="1" applyFill="1" applyBorder="1" applyAlignment="1">
      <alignment horizontal="justify" vertical="top" wrapText="1"/>
    </xf>
    <xf numFmtId="0" fontId="6" fillId="0" borderId="0" xfId="0" applyFont="1" applyAlignment="1">
      <alignment/>
    </xf>
    <xf numFmtId="0" fontId="17" fillId="0" borderId="0" xfId="0" applyFont="1" applyAlignment="1">
      <alignment horizontal="center"/>
    </xf>
  </cellXfs>
  <cellStyles count="9">
    <cellStyle name="Normal" xfId="0"/>
    <cellStyle name="1" xfId="15"/>
    <cellStyle name="Excel Built-in Normal" xfId="16"/>
    <cellStyle name="Normal_Gradbena dela" xfId="17"/>
    <cellStyle name="Percent" xfId="18"/>
    <cellStyle name="Currency" xfId="19"/>
    <cellStyle name="Currency [0]"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K29"/>
  <sheetViews>
    <sheetView tabSelected="1" view="pageBreakPreview" zoomScaleNormal="105" zoomScaleSheetLayoutView="100" workbookViewId="0" topLeftCell="A1">
      <selection activeCell="C14" sqref="C14"/>
    </sheetView>
  </sheetViews>
  <sheetFormatPr defaultColWidth="9.140625" defaultRowHeight="15.75"/>
  <cols>
    <col min="1" max="1" width="1.421875" style="252" customWidth="1"/>
    <col min="2" max="2" width="42.421875" style="263" customWidth="1"/>
    <col min="3" max="3" width="32.8515625" style="229" customWidth="1"/>
    <col min="4" max="236" width="9.28125" style="254" customWidth="1"/>
    <col min="237" max="16384" width="9.140625" style="152" customWidth="1"/>
  </cols>
  <sheetData>
    <row r="1" ht="12.75">
      <c r="B1" s="253" t="s">
        <v>462</v>
      </c>
    </row>
    <row r="2" spans="1:2" ht="12.75">
      <c r="A2" s="255"/>
      <c r="B2" s="156" t="s">
        <v>461</v>
      </c>
    </row>
    <row r="3" spans="1:2" ht="12.75">
      <c r="A3" s="256"/>
      <c r="B3" s="154"/>
    </row>
    <row r="4" spans="1:2" ht="12.75">
      <c r="A4" s="256"/>
      <c r="B4" s="155" t="s">
        <v>463</v>
      </c>
    </row>
    <row r="5" spans="1:2" ht="12.75">
      <c r="A5" s="256"/>
      <c r="B5" s="257" t="s">
        <v>464</v>
      </c>
    </row>
    <row r="6" spans="1:2" ht="12.75">
      <c r="A6" s="256"/>
      <c r="B6" s="258"/>
    </row>
    <row r="7" spans="1:2" ht="12.75">
      <c r="A7" s="256"/>
      <c r="B7" s="258"/>
    </row>
    <row r="8" spans="1:2" ht="12.75">
      <c r="A8" s="256"/>
      <c r="B8" s="258"/>
    </row>
    <row r="9" spans="1:2" ht="12.75">
      <c r="A9" s="256"/>
      <c r="B9" s="258"/>
    </row>
    <row r="10" spans="1:2" ht="12.75">
      <c r="A10" s="256"/>
      <c r="B10" s="257"/>
    </row>
    <row r="11" spans="1:2" ht="12.75">
      <c r="A11" s="256"/>
      <c r="B11" s="257"/>
    </row>
    <row r="12" spans="1:3" ht="12.75">
      <c r="A12" s="256"/>
      <c r="B12" s="391" t="s">
        <v>465</v>
      </c>
      <c r="C12" s="392"/>
    </row>
    <row r="13" spans="2:3" ht="12.75">
      <c r="B13" s="257"/>
      <c r="C13" s="152"/>
    </row>
    <row r="14" spans="1:245" s="260" customFormat="1" ht="12.75">
      <c r="A14" s="252"/>
      <c r="B14" s="259" t="s">
        <v>228</v>
      </c>
      <c r="C14" s="370">
        <f>'REKAPITULACIJA GO DEL'!C13</f>
        <v>0</v>
      </c>
      <c r="IC14" s="160"/>
      <c r="ID14" s="160"/>
      <c r="IE14" s="160"/>
      <c r="IF14" s="160"/>
      <c r="IG14" s="160"/>
      <c r="IH14" s="160"/>
      <c r="II14" s="160"/>
      <c r="IJ14" s="160"/>
      <c r="IK14" s="160"/>
    </row>
    <row r="15" spans="1:3" ht="12.75">
      <c r="A15" s="242"/>
      <c r="B15" s="261"/>
      <c r="C15" s="230"/>
    </row>
    <row r="16" spans="1:245" s="260" customFormat="1" ht="12.75">
      <c r="A16" s="242"/>
      <c r="B16" s="259" t="s">
        <v>237</v>
      </c>
      <c r="C16" s="230">
        <f>'REKAPITULACIJA GO DEL'!C28</f>
        <v>0</v>
      </c>
      <c r="IC16" s="160"/>
      <c r="ID16" s="160"/>
      <c r="IE16" s="160"/>
      <c r="IF16" s="160"/>
      <c r="IG16" s="160"/>
      <c r="IH16" s="160"/>
      <c r="II16" s="160"/>
      <c r="IJ16" s="160"/>
      <c r="IK16" s="160"/>
    </row>
    <row r="17" spans="1:245" s="260" customFormat="1" ht="12.75">
      <c r="A17" s="242"/>
      <c r="B17" s="239"/>
      <c r="C17" s="230"/>
      <c r="IC17" s="160"/>
      <c r="ID17" s="160"/>
      <c r="IE17" s="160"/>
      <c r="IF17" s="160"/>
      <c r="IG17" s="160"/>
      <c r="IH17" s="160"/>
      <c r="II17" s="160"/>
      <c r="IJ17" s="160"/>
      <c r="IK17" s="160"/>
    </row>
    <row r="18" spans="1:245" s="260" customFormat="1" ht="12.75">
      <c r="A18" s="242"/>
      <c r="B18" s="259" t="str">
        <f>'EL.INSTALACIJE'!B2</f>
        <v>ELEKTROINSTALACIJE</v>
      </c>
      <c r="C18" s="230">
        <f>'EL.INSTALACIJE'!F19</f>
        <v>0</v>
      </c>
      <c r="H18" s="262"/>
      <c r="IC18" s="160"/>
      <c r="ID18" s="160"/>
      <c r="IE18" s="160"/>
      <c r="IF18" s="160"/>
      <c r="IG18" s="160"/>
      <c r="IH18" s="160"/>
      <c r="II18" s="160"/>
      <c r="IJ18" s="160"/>
      <c r="IK18" s="160"/>
    </row>
    <row r="19" spans="1:245" s="260" customFormat="1" ht="12.75">
      <c r="A19" s="242"/>
      <c r="B19" s="239"/>
      <c r="C19" s="230"/>
      <c r="IC19" s="160"/>
      <c r="ID19" s="160"/>
      <c r="IE19" s="160"/>
      <c r="IF19" s="160"/>
      <c r="IG19" s="160"/>
      <c r="IH19" s="160"/>
      <c r="II19" s="160"/>
      <c r="IJ19" s="160"/>
      <c r="IK19" s="160"/>
    </row>
    <row r="20" spans="1:245" s="260" customFormat="1" ht="12.75">
      <c r="A20" s="242"/>
      <c r="B20" s="259" t="str">
        <f>'STROJNE INSTALACIJE'!B1</f>
        <v>STROJNE INSTALACIJE</v>
      </c>
      <c r="C20" s="230">
        <f>'STROJNE INSTALACIJE'!F12</f>
        <v>0</v>
      </c>
      <c r="IC20" s="160"/>
      <c r="ID20" s="160"/>
      <c r="IE20" s="160"/>
      <c r="IF20" s="160"/>
      <c r="IG20" s="160"/>
      <c r="IH20" s="160"/>
      <c r="II20" s="160"/>
      <c r="IJ20" s="160"/>
      <c r="IK20" s="160"/>
    </row>
    <row r="21" spans="1:245" s="260" customFormat="1" ht="12.75">
      <c r="A21" s="242"/>
      <c r="B21" s="239"/>
      <c r="C21" s="230"/>
      <c r="IC21" s="160"/>
      <c r="ID21" s="160"/>
      <c r="IE21" s="160"/>
      <c r="IF21" s="160"/>
      <c r="IG21" s="160"/>
      <c r="IH21" s="160"/>
      <c r="II21" s="160"/>
      <c r="IJ21" s="160"/>
      <c r="IK21" s="160"/>
    </row>
    <row r="22" spans="1:245" s="260" customFormat="1" ht="12.75">
      <c r="A22" s="242"/>
      <c r="B22" s="259" t="str">
        <f>'ZUNANJA UREDITEV'!B3</f>
        <v>ZUNANJA UREDITEV</v>
      </c>
      <c r="C22" s="230">
        <f>'ZUNANJA UREDITEV'!F42</f>
        <v>0</v>
      </c>
      <c r="IC22" s="160"/>
      <c r="ID22" s="160"/>
      <c r="IE22" s="160"/>
      <c r="IF22" s="160"/>
      <c r="IG22" s="160"/>
      <c r="IH22" s="160"/>
      <c r="II22" s="160"/>
      <c r="IJ22" s="160"/>
      <c r="IK22" s="160"/>
    </row>
    <row r="23" spans="1:245" s="260" customFormat="1" ht="12.75">
      <c r="A23" s="242"/>
      <c r="B23" s="259"/>
      <c r="C23" s="230"/>
      <c r="IC23" s="160"/>
      <c r="ID23" s="160"/>
      <c r="IE23" s="160"/>
      <c r="IF23" s="160"/>
      <c r="IG23" s="160"/>
      <c r="IH23" s="160"/>
      <c r="II23" s="160"/>
      <c r="IJ23" s="160"/>
      <c r="IK23" s="160"/>
    </row>
    <row r="24" spans="2:3" ht="12.75">
      <c r="B24" s="383" t="s">
        <v>325</v>
      </c>
      <c r="C24" s="264">
        <f>SUM(C14:C23)*0.05</f>
        <v>0</v>
      </c>
    </row>
    <row r="25" spans="1:3" ht="12.75">
      <c r="A25" s="265"/>
      <c r="B25" s="266" t="s">
        <v>470</v>
      </c>
      <c r="C25" s="267">
        <f>SUM(C14:C24)</f>
        <v>0</v>
      </c>
    </row>
    <row r="26" spans="2:3" ht="12.75">
      <c r="B26" s="268"/>
      <c r="C26" s="269"/>
    </row>
    <row r="27" spans="1:3" ht="12.75">
      <c r="A27" s="270"/>
      <c r="B27" s="271" t="s">
        <v>471</v>
      </c>
      <c r="C27" s="272">
        <f>C25*0.2</f>
        <v>0</v>
      </c>
    </row>
    <row r="28" spans="2:3" ht="12.75">
      <c r="B28" s="268"/>
      <c r="C28" s="269"/>
    </row>
    <row r="29" spans="2:3" ht="12.75">
      <c r="B29" s="268" t="s">
        <v>469</v>
      </c>
      <c r="C29" s="273">
        <f>C25+C27</f>
        <v>0</v>
      </c>
    </row>
  </sheetData>
  <sheetProtection selectLockedCells="1" selectUnlockedCells="1"/>
  <mergeCells count="1">
    <mergeCell ref="B12:C12"/>
  </mergeCells>
  <printOptions/>
  <pageMargins left="0.984251968503937" right="0.5905511811023623" top="0.6692913385826772" bottom="0.6692913385826772" header="0.7874015748031497" footer="0.7874015748031497"/>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IL29"/>
  <sheetViews>
    <sheetView view="pageBreakPreview" zoomScaleNormal="105" zoomScaleSheetLayoutView="100" workbookViewId="0" topLeftCell="A1">
      <selection activeCell="C16" sqref="C16:C28"/>
    </sheetView>
  </sheetViews>
  <sheetFormatPr defaultColWidth="9.140625" defaultRowHeight="15.75"/>
  <cols>
    <col min="1" max="1" width="0.9921875" style="238" customWidth="1"/>
    <col min="2" max="2" width="42.421875" style="246" customWidth="1"/>
    <col min="3" max="3" width="32.8515625" style="229" customWidth="1"/>
    <col min="4" max="236" width="9.28125" style="11" customWidth="1"/>
    <col min="237" max="246" width="9.140625" style="235" customWidth="1"/>
    <col min="247" max="16384" width="9.140625" style="4" customWidth="1"/>
  </cols>
  <sheetData>
    <row r="2" spans="1:2" ht="12.75">
      <c r="A2" s="233"/>
      <c r="B2" s="234"/>
    </row>
    <row r="3" spans="1:3" ht="12.75">
      <c r="A3" s="233"/>
      <c r="B3" s="391" t="s">
        <v>0</v>
      </c>
      <c r="C3" s="393"/>
    </row>
    <row r="4" spans="1:3" ht="12.75">
      <c r="A4" s="233"/>
      <c r="B4" s="236"/>
      <c r="C4" s="237"/>
    </row>
    <row r="5" spans="2:3" ht="12.75">
      <c r="B5" s="234"/>
      <c r="C5" s="4"/>
    </row>
    <row r="6" spans="1:245" s="240" customFormat="1" ht="12.75">
      <c r="A6" s="238"/>
      <c r="B6" s="239" t="s">
        <v>228</v>
      </c>
      <c r="C6" s="229"/>
      <c r="IC6" s="241"/>
      <c r="ID6" s="241"/>
      <c r="IE6" s="241"/>
      <c r="IF6" s="241"/>
      <c r="IG6" s="241"/>
      <c r="IH6" s="241"/>
      <c r="II6" s="241"/>
      <c r="IJ6" s="241"/>
      <c r="IK6" s="241"/>
    </row>
    <row r="7" spans="1:245" s="240" customFormat="1" ht="12.75">
      <c r="A7" s="242"/>
      <c r="B7" s="243" t="s">
        <v>229</v>
      </c>
      <c r="C7" s="230">
        <f>'GRADBENA DELA'!F15</f>
        <v>0</v>
      </c>
      <c r="IC7" s="241"/>
      <c r="ID7" s="241"/>
      <c r="IE7" s="241"/>
      <c r="IF7" s="241"/>
      <c r="IG7" s="241"/>
      <c r="IH7" s="241"/>
      <c r="II7" s="241"/>
      <c r="IJ7" s="241"/>
      <c r="IK7" s="241"/>
    </row>
    <row r="8" spans="1:245" s="240" customFormat="1" ht="12.75">
      <c r="A8" s="242"/>
      <c r="B8" s="243" t="s">
        <v>230</v>
      </c>
      <c r="C8" s="230">
        <f>'GRADBENA DELA'!F53</f>
        <v>0</v>
      </c>
      <c r="IC8" s="241"/>
      <c r="ID8" s="241"/>
      <c r="IE8" s="241"/>
      <c r="IF8" s="241"/>
      <c r="IG8" s="241"/>
      <c r="IH8" s="241"/>
      <c r="II8" s="241"/>
      <c r="IJ8" s="241"/>
      <c r="IK8" s="241"/>
    </row>
    <row r="9" spans="1:3" ht="12.75">
      <c r="A9" s="242"/>
      <c r="B9" s="243" t="s">
        <v>231</v>
      </c>
      <c r="C9" s="230">
        <f>'GRADBENA DELA'!F68</f>
        <v>0</v>
      </c>
    </row>
    <row r="10" spans="1:3" ht="12.75">
      <c r="A10" s="242"/>
      <c r="B10" s="243" t="s">
        <v>232</v>
      </c>
      <c r="C10" s="230">
        <f>'GRADBENA DELA'!F85</f>
        <v>0</v>
      </c>
    </row>
    <row r="11" spans="1:3" ht="12.75">
      <c r="A11" s="242"/>
      <c r="B11" s="243" t="s">
        <v>233</v>
      </c>
      <c r="C11" s="230">
        <f>'GRADBENA DELA'!F104</f>
        <v>0</v>
      </c>
    </row>
    <row r="12" spans="1:3" ht="12.75">
      <c r="A12" s="242"/>
      <c r="B12" s="243" t="s">
        <v>234</v>
      </c>
      <c r="C12" s="230">
        <f>'GRADBENA DELA'!F123</f>
        <v>0</v>
      </c>
    </row>
    <row r="13" spans="1:3" ht="12.75">
      <c r="A13" s="244"/>
      <c r="B13" s="245" t="s">
        <v>236</v>
      </c>
      <c r="C13" s="231">
        <f>SUM(C7:C12)</f>
        <v>0</v>
      </c>
    </row>
    <row r="14" spans="1:3" ht="12.75">
      <c r="A14" s="242"/>
      <c r="B14" s="243"/>
      <c r="C14" s="152"/>
    </row>
    <row r="15" spans="1:245" s="240" customFormat="1" ht="12.75">
      <c r="A15" s="242"/>
      <c r="B15" s="239" t="s">
        <v>237</v>
      </c>
      <c r="C15" s="152"/>
      <c r="IC15" s="241"/>
      <c r="ID15" s="241"/>
      <c r="IE15" s="241"/>
      <c r="IF15" s="241"/>
      <c r="IG15" s="241"/>
      <c r="IH15" s="241"/>
      <c r="II15" s="241"/>
      <c r="IJ15" s="241"/>
      <c r="IK15" s="241"/>
    </row>
    <row r="16" spans="1:3" ht="12.75">
      <c r="A16" s="242"/>
      <c r="B16" s="243" t="s">
        <v>239</v>
      </c>
      <c r="C16" s="230">
        <f>'OBRTNISKA DELA'!F16</f>
        <v>0</v>
      </c>
    </row>
    <row r="17" spans="1:3" ht="12.75">
      <c r="A17" s="242"/>
      <c r="B17" s="243" t="s">
        <v>241</v>
      </c>
      <c r="C17" s="230">
        <f>'OBRTNISKA DELA'!F33</f>
        <v>0</v>
      </c>
    </row>
    <row r="18" spans="1:3" ht="12.75">
      <c r="A18" s="242"/>
      <c r="B18" s="243" t="s">
        <v>243</v>
      </c>
      <c r="C18" s="230">
        <f>'OBRTNISKA DELA'!F46</f>
        <v>0</v>
      </c>
    </row>
    <row r="19" spans="1:3" ht="12.75">
      <c r="A19" s="242"/>
      <c r="B19" s="243" t="s">
        <v>245</v>
      </c>
      <c r="C19" s="230">
        <f>'OBRTNISKA DELA'!F59</f>
        <v>0</v>
      </c>
    </row>
    <row r="20" spans="1:3" ht="12.75">
      <c r="A20" s="242"/>
      <c r="B20" s="243" t="s">
        <v>247</v>
      </c>
      <c r="C20" s="230">
        <f>'OBRTNISKA DELA'!F73</f>
        <v>0</v>
      </c>
    </row>
    <row r="21" spans="1:3" ht="12.75">
      <c r="A21" s="242"/>
      <c r="B21" s="243" t="s">
        <v>249</v>
      </c>
      <c r="C21" s="230">
        <f>'OBRTNISKA DELA'!F80</f>
        <v>0</v>
      </c>
    </row>
    <row r="22" spans="1:3" ht="15" customHeight="1">
      <c r="A22" s="242"/>
      <c r="B22" s="243" t="s">
        <v>519</v>
      </c>
      <c r="C22" s="230">
        <f>'OBRTNISKA DELA'!F95</f>
        <v>0</v>
      </c>
    </row>
    <row r="23" spans="1:3" ht="12.75">
      <c r="A23" s="242"/>
      <c r="B23" s="243" t="s">
        <v>251</v>
      </c>
      <c r="C23" s="230">
        <f>'OBRTNISKA DELA'!F109</f>
        <v>0</v>
      </c>
    </row>
    <row r="24" spans="1:3" ht="12.75">
      <c r="A24" s="242"/>
      <c r="B24" s="243" t="s">
        <v>253</v>
      </c>
      <c r="C24" s="230">
        <f>'OBRTNISKA DELA'!F124</f>
        <v>0</v>
      </c>
    </row>
    <row r="25" spans="1:3" ht="12.75" customHeight="1">
      <c r="A25" s="242"/>
      <c r="B25" s="243" t="s">
        <v>254</v>
      </c>
      <c r="C25" s="230">
        <f>'OBRTNISKA DELA'!F134</f>
        <v>0</v>
      </c>
    </row>
    <row r="26" spans="1:3" ht="12.75" customHeight="1">
      <c r="A26" s="242"/>
      <c r="B26" s="246" t="s">
        <v>466</v>
      </c>
      <c r="C26" s="230">
        <f>'OBRTNISKA DELA'!F167</f>
        <v>0</v>
      </c>
    </row>
    <row r="27" spans="1:3" ht="12.75" customHeight="1">
      <c r="A27" s="242"/>
      <c r="B27" s="246" t="str">
        <f>'OBRTNISKA DELA'!B170</f>
        <v>MAVČNOKARTONSKE STENE</v>
      </c>
      <c r="C27" s="230">
        <f>'OBRTNISKA DELA'!F178</f>
        <v>0</v>
      </c>
    </row>
    <row r="28" spans="1:246" s="250" customFormat="1" ht="12.75">
      <c r="A28" s="247"/>
      <c r="B28" s="245" t="s">
        <v>258</v>
      </c>
      <c r="C28" s="231">
        <f>SUM(C16:C27)</f>
        <v>0</v>
      </c>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248"/>
      <c r="BA28" s="248"/>
      <c r="BB28" s="248"/>
      <c r="BC28" s="248"/>
      <c r="BD28" s="248"/>
      <c r="BE28" s="248"/>
      <c r="BF28" s="248"/>
      <c r="BG28" s="248"/>
      <c r="BH28" s="248"/>
      <c r="BI28" s="248"/>
      <c r="BJ28" s="248"/>
      <c r="BK28" s="248"/>
      <c r="BL28" s="248"/>
      <c r="BM28" s="248"/>
      <c r="BN28" s="248"/>
      <c r="BO28" s="248"/>
      <c r="BP28" s="248"/>
      <c r="BQ28" s="248"/>
      <c r="BR28" s="248"/>
      <c r="BS28" s="248"/>
      <c r="BT28" s="248"/>
      <c r="BU28" s="248"/>
      <c r="BV28" s="248"/>
      <c r="BW28" s="248"/>
      <c r="BX28" s="248"/>
      <c r="BY28" s="248"/>
      <c r="BZ28" s="248"/>
      <c r="CA28" s="248"/>
      <c r="CB28" s="248"/>
      <c r="CC28" s="248"/>
      <c r="CD28" s="248"/>
      <c r="CE28" s="248"/>
      <c r="CF28" s="248"/>
      <c r="CG28" s="248"/>
      <c r="CH28" s="248"/>
      <c r="CI28" s="248"/>
      <c r="CJ28" s="248"/>
      <c r="CK28" s="248"/>
      <c r="CL28" s="248"/>
      <c r="CM28" s="248"/>
      <c r="CN28" s="248"/>
      <c r="CO28" s="248"/>
      <c r="CP28" s="248"/>
      <c r="CQ28" s="248"/>
      <c r="CR28" s="248"/>
      <c r="CS28" s="248"/>
      <c r="CT28" s="248"/>
      <c r="CU28" s="248"/>
      <c r="CV28" s="248"/>
      <c r="CW28" s="248"/>
      <c r="CX28" s="248"/>
      <c r="CY28" s="248"/>
      <c r="CZ28" s="248"/>
      <c r="DA28" s="248"/>
      <c r="DB28" s="248"/>
      <c r="DC28" s="248"/>
      <c r="DD28" s="248"/>
      <c r="DE28" s="248"/>
      <c r="DF28" s="248"/>
      <c r="DG28" s="248"/>
      <c r="DH28" s="248"/>
      <c r="DI28" s="248"/>
      <c r="DJ28" s="248"/>
      <c r="DK28" s="248"/>
      <c r="DL28" s="248"/>
      <c r="DM28" s="248"/>
      <c r="DN28" s="248"/>
      <c r="DO28" s="248"/>
      <c r="DP28" s="248"/>
      <c r="DQ28" s="248"/>
      <c r="DR28" s="248"/>
      <c r="DS28" s="248"/>
      <c r="DT28" s="248"/>
      <c r="DU28" s="248"/>
      <c r="DV28" s="248"/>
      <c r="DW28" s="248"/>
      <c r="DX28" s="248"/>
      <c r="DY28" s="248"/>
      <c r="DZ28" s="248"/>
      <c r="EA28" s="248"/>
      <c r="EB28" s="248"/>
      <c r="EC28" s="248"/>
      <c r="ED28" s="248"/>
      <c r="EE28" s="248"/>
      <c r="EF28" s="248"/>
      <c r="EG28" s="248"/>
      <c r="EH28" s="248"/>
      <c r="EI28" s="248"/>
      <c r="EJ28" s="248"/>
      <c r="EK28" s="248"/>
      <c r="EL28" s="248"/>
      <c r="EM28" s="248"/>
      <c r="EN28" s="248"/>
      <c r="EO28" s="248"/>
      <c r="EP28" s="248"/>
      <c r="EQ28" s="248"/>
      <c r="ER28" s="248"/>
      <c r="ES28" s="248"/>
      <c r="ET28" s="248"/>
      <c r="EU28" s="248"/>
      <c r="EV28" s="248"/>
      <c r="EW28" s="248"/>
      <c r="EX28" s="248"/>
      <c r="EY28" s="248"/>
      <c r="EZ28" s="248"/>
      <c r="FA28" s="248"/>
      <c r="FB28" s="248"/>
      <c r="FC28" s="248"/>
      <c r="FD28" s="248"/>
      <c r="FE28" s="248"/>
      <c r="FF28" s="248"/>
      <c r="FG28" s="248"/>
      <c r="FH28" s="248"/>
      <c r="FI28" s="248"/>
      <c r="FJ28" s="248"/>
      <c r="FK28" s="248"/>
      <c r="FL28" s="248"/>
      <c r="FM28" s="248"/>
      <c r="FN28" s="248"/>
      <c r="FO28" s="248"/>
      <c r="FP28" s="248"/>
      <c r="FQ28" s="248"/>
      <c r="FR28" s="248"/>
      <c r="FS28" s="248"/>
      <c r="FT28" s="248"/>
      <c r="FU28" s="248"/>
      <c r="FV28" s="248"/>
      <c r="FW28" s="248"/>
      <c r="FX28" s="248"/>
      <c r="FY28" s="248"/>
      <c r="FZ28" s="248"/>
      <c r="GA28" s="248"/>
      <c r="GB28" s="248"/>
      <c r="GC28" s="248"/>
      <c r="GD28" s="248"/>
      <c r="GE28" s="248"/>
      <c r="GF28" s="248"/>
      <c r="GG28" s="248"/>
      <c r="GH28" s="248"/>
      <c r="GI28" s="248"/>
      <c r="GJ28" s="248"/>
      <c r="GK28" s="248"/>
      <c r="GL28" s="248"/>
      <c r="GM28" s="248"/>
      <c r="GN28" s="248"/>
      <c r="GO28" s="248"/>
      <c r="GP28" s="248"/>
      <c r="GQ28" s="248"/>
      <c r="GR28" s="248"/>
      <c r="GS28" s="248"/>
      <c r="GT28" s="248"/>
      <c r="GU28" s="248"/>
      <c r="GV28" s="248"/>
      <c r="GW28" s="248"/>
      <c r="GX28" s="248"/>
      <c r="GY28" s="248"/>
      <c r="GZ28" s="248"/>
      <c r="HA28" s="248"/>
      <c r="HB28" s="248"/>
      <c r="HC28" s="248"/>
      <c r="HD28" s="248"/>
      <c r="HE28" s="248"/>
      <c r="HF28" s="248"/>
      <c r="HG28" s="248"/>
      <c r="HH28" s="248"/>
      <c r="HI28" s="248"/>
      <c r="HJ28" s="248"/>
      <c r="HK28" s="248"/>
      <c r="HL28" s="248"/>
      <c r="HM28" s="248"/>
      <c r="HN28" s="248"/>
      <c r="HO28" s="248"/>
      <c r="HP28" s="248"/>
      <c r="HQ28" s="248"/>
      <c r="HR28" s="248"/>
      <c r="HS28" s="248"/>
      <c r="HT28" s="248"/>
      <c r="HU28" s="248"/>
      <c r="HV28" s="248"/>
      <c r="HW28" s="248"/>
      <c r="HX28" s="248"/>
      <c r="HY28" s="248"/>
      <c r="HZ28" s="248"/>
      <c r="IA28" s="248"/>
      <c r="IB28" s="248"/>
      <c r="IC28" s="249"/>
      <c r="ID28" s="249"/>
      <c r="IE28" s="249"/>
      <c r="IF28" s="249"/>
      <c r="IG28" s="249"/>
      <c r="IH28" s="249"/>
      <c r="II28" s="249"/>
      <c r="IJ28" s="249"/>
      <c r="IK28" s="249"/>
      <c r="IL28" s="249"/>
    </row>
    <row r="29" ht="12.75">
      <c r="C29" s="4"/>
    </row>
  </sheetData>
  <sheetProtection selectLockedCells="1" selectUnlockedCells="1"/>
  <mergeCells count="1">
    <mergeCell ref="B3:C3"/>
  </mergeCells>
  <printOptions/>
  <pageMargins left="0.984251968503937" right="0.5905511811023623" top="0.8661417322834646" bottom="0.6692913385826772" header="0.7874015748031497" footer="0.7874015748031497"/>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V128"/>
  <sheetViews>
    <sheetView view="pageBreakPreview" zoomScaleNormal="105" zoomScaleSheetLayoutView="100" workbookViewId="0" topLeftCell="A112">
      <selection activeCell="B121" sqref="B121"/>
    </sheetView>
  </sheetViews>
  <sheetFormatPr defaultColWidth="9.140625" defaultRowHeight="15.75"/>
  <cols>
    <col min="1" max="1" width="4.57421875" style="82" customWidth="1"/>
    <col min="2" max="2" width="45.57421875" style="1" customWidth="1"/>
    <col min="3" max="3" width="8.7109375" style="2" customWidth="1"/>
    <col min="4" max="4" width="8.7109375" style="3" customWidth="1"/>
    <col min="5" max="6" width="12.7109375" style="4" customWidth="1"/>
    <col min="7" max="16384" width="8.8515625" style="4" customWidth="1"/>
  </cols>
  <sheetData>
    <row r="1" ht="12.75">
      <c r="B1" s="81" t="s">
        <v>228</v>
      </c>
    </row>
    <row r="2" ht="12.75">
      <c r="B2" s="5"/>
    </row>
    <row r="3" ht="12.75">
      <c r="B3" s="6" t="s">
        <v>259</v>
      </c>
    </row>
    <row r="4" spans="2:6" ht="77.25" customHeight="1">
      <c r="B4" s="394" t="s">
        <v>260</v>
      </c>
      <c r="C4" s="395"/>
      <c r="D4" s="395"/>
      <c r="E4" s="395"/>
      <c r="F4" s="396"/>
    </row>
    <row r="5" ht="12.75">
      <c r="B5" s="6"/>
    </row>
    <row r="6" spans="1:256" s="11" customFormat="1" ht="12.75">
      <c r="A6" s="83"/>
      <c r="B6" s="7"/>
      <c r="C6" s="8" t="s">
        <v>221</v>
      </c>
      <c r="D6" s="9" t="s">
        <v>472</v>
      </c>
      <c r="E6" s="10" t="s">
        <v>222</v>
      </c>
      <c r="F6" s="80" t="s">
        <v>223</v>
      </c>
      <c r="IK6" s="12"/>
      <c r="IL6" s="12"/>
      <c r="IM6" s="12"/>
      <c r="IN6" s="12"/>
      <c r="IO6" s="12"/>
      <c r="IP6" s="12"/>
      <c r="IQ6" s="12"/>
      <c r="IR6" s="12"/>
      <c r="IS6" s="4"/>
      <c r="IT6" s="4"/>
      <c r="IU6" s="4"/>
      <c r="IV6" s="4"/>
    </row>
    <row r="7" spans="1:256" s="11" customFormat="1" ht="12.75">
      <c r="A7" s="83"/>
      <c r="B7" s="7"/>
      <c r="C7" s="8"/>
      <c r="D7" s="9"/>
      <c r="E7" s="10"/>
      <c r="F7" s="80"/>
      <c r="IK7" s="12"/>
      <c r="IL7" s="12"/>
      <c r="IM7" s="12"/>
      <c r="IN7" s="12"/>
      <c r="IO7" s="12"/>
      <c r="IP7" s="12"/>
      <c r="IQ7" s="12"/>
      <c r="IR7" s="12"/>
      <c r="IS7" s="4"/>
      <c r="IT7" s="4"/>
      <c r="IU7" s="4"/>
      <c r="IV7" s="4"/>
    </row>
    <row r="8" spans="1:256" s="11" customFormat="1" ht="12.75">
      <c r="A8" s="84"/>
      <c r="B8" s="13"/>
      <c r="C8" s="14"/>
      <c r="D8" s="15"/>
      <c r="E8" s="16"/>
      <c r="IK8" s="12"/>
      <c r="IL8" s="12"/>
      <c r="IM8" s="12"/>
      <c r="IN8" s="12"/>
      <c r="IO8" s="12"/>
      <c r="IP8" s="12"/>
      <c r="IQ8" s="12"/>
      <c r="IR8" s="12"/>
      <c r="IS8" s="4"/>
      <c r="IT8" s="4"/>
      <c r="IU8" s="4"/>
      <c r="IV8" s="4"/>
    </row>
    <row r="9" spans="1:256" s="11" customFormat="1" ht="12.75">
      <c r="A9" s="285" t="s">
        <v>261</v>
      </c>
      <c r="B9" s="130" t="s">
        <v>262</v>
      </c>
      <c r="C9" s="101"/>
      <c r="D9" s="297"/>
      <c r="E9" s="298"/>
      <c r="F9" s="299"/>
      <c r="IK9" s="12"/>
      <c r="IL9" s="12"/>
      <c r="IM9" s="12"/>
      <c r="IN9" s="12"/>
      <c r="IO9" s="12"/>
      <c r="IP9" s="12"/>
      <c r="IQ9" s="12"/>
      <c r="IR9" s="12"/>
      <c r="IS9" s="4"/>
      <c r="IT9" s="4"/>
      <c r="IU9" s="4"/>
      <c r="IV9" s="4"/>
    </row>
    <row r="10" spans="1:256" s="11" customFormat="1" ht="12.75">
      <c r="A10" s="63"/>
      <c r="B10" s="5"/>
      <c r="C10" s="18"/>
      <c r="D10" s="19"/>
      <c r="E10" s="12"/>
      <c r="IK10" s="12"/>
      <c r="IL10" s="12"/>
      <c r="IM10" s="12"/>
      <c r="IN10" s="12"/>
      <c r="IO10" s="12"/>
      <c r="IP10" s="12"/>
      <c r="IQ10" s="12"/>
      <c r="IR10" s="12"/>
      <c r="IS10" s="4"/>
      <c r="IT10" s="4"/>
      <c r="IU10" s="4"/>
      <c r="IV10" s="4"/>
    </row>
    <row r="11" spans="1:256" s="11" customFormat="1" ht="66" customHeight="1">
      <c r="A11" s="63" t="s">
        <v>263</v>
      </c>
      <c r="B11" s="20" t="s">
        <v>473</v>
      </c>
      <c r="C11" s="165" t="s">
        <v>264</v>
      </c>
      <c r="D11" s="168">
        <v>1</v>
      </c>
      <c r="E11" s="170"/>
      <c r="F11" s="171">
        <f>D11*E11</f>
        <v>0</v>
      </c>
      <c r="IK11" s="12"/>
      <c r="IL11" s="12"/>
      <c r="IM11" s="12"/>
      <c r="IN11" s="12"/>
      <c r="IO11" s="12"/>
      <c r="IP11" s="12"/>
      <c r="IQ11" s="12"/>
      <c r="IR11" s="12"/>
      <c r="IS11" s="4"/>
      <c r="IT11" s="4"/>
      <c r="IU11" s="4"/>
      <c r="IV11" s="4"/>
    </row>
    <row r="12" spans="1:256" s="11" customFormat="1" ht="12.75">
      <c r="A12" s="63"/>
      <c r="B12" s="20"/>
      <c r="C12" s="166"/>
      <c r="D12" s="169"/>
      <c r="E12" s="170"/>
      <c r="F12" s="171"/>
      <c r="IK12" s="12"/>
      <c r="IL12" s="12"/>
      <c r="IM12" s="12"/>
      <c r="IN12" s="12"/>
      <c r="IO12" s="12"/>
      <c r="IP12" s="12"/>
      <c r="IQ12" s="12"/>
      <c r="IR12" s="12"/>
      <c r="IS12" s="4"/>
      <c r="IT12" s="4"/>
      <c r="IU12" s="4"/>
      <c r="IV12" s="4"/>
    </row>
    <row r="13" spans="1:6" ht="38.25">
      <c r="A13" s="82" t="s">
        <v>265</v>
      </c>
      <c r="B13" s="1" t="s">
        <v>474</v>
      </c>
      <c r="C13" s="165" t="s">
        <v>264</v>
      </c>
      <c r="D13" s="168">
        <v>1</v>
      </c>
      <c r="E13" s="170"/>
      <c r="F13" s="172">
        <f>D13*E13</f>
        <v>0</v>
      </c>
    </row>
    <row r="14" spans="3:6" ht="12.75">
      <c r="C14" s="165"/>
      <c r="D14" s="168"/>
      <c r="E14" s="172"/>
      <c r="F14" s="172"/>
    </row>
    <row r="15" spans="1:6" ht="12.75">
      <c r="A15" s="276"/>
      <c r="B15" s="284" t="s">
        <v>266</v>
      </c>
      <c r="C15" s="293"/>
      <c r="D15" s="294"/>
      <c r="E15" s="295"/>
      <c r="F15" s="296">
        <f>SUM(F11:F14)</f>
        <v>0</v>
      </c>
    </row>
    <row r="16" spans="1:6" ht="12.75">
      <c r="A16" s="363"/>
      <c r="B16" s="21"/>
      <c r="C16" s="364"/>
      <c r="D16" s="365"/>
      <c r="E16" s="366"/>
      <c r="F16" s="367"/>
    </row>
    <row r="17" spans="2:6" ht="12.75">
      <c r="B17" s="21"/>
      <c r="C17" s="166"/>
      <c r="D17" s="167"/>
      <c r="E17" s="152"/>
      <c r="F17" s="152"/>
    </row>
    <row r="18" spans="1:6" ht="12.75">
      <c r="A18" s="289" t="s">
        <v>238</v>
      </c>
      <c r="B18" s="290" t="s">
        <v>267</v>
      </c>
      <c r="C18" s="291"/>
      <c r="D18" s="292"/>
      <c r="E18" s="275"/>
      <c r="F18" s="275"/>
    </row>
    <row r="19" spans="1:6" ht="39.75" customHeight="1">
      <c r="A19" s="63"/>
      <c r="B19" s="397" t="s">
        <v>475</v>
      </c>
      <c r="C19" s="396"/>
      <c r="D19" s="396"/>
      <c r="E19" s="396"/>
      <c r="F19" s="396"/>
    </row>
    <row r="20" spans="2:4" ht="12.75">
      <c r="B20" s="21"/>
      <c r="C20" s="18"/>
      <c r="D20" s="22"/>
    </row>
    <row r="21" spans="1:6" ht="12.75" customHeight="1">
      <c r="A21" s="82" t="s">
        <v>268</v>
      </c>
      <c r="B21" s="1" t="s">
        <v>476</v>
      </c>
      <c r="C21" s="23" t="s">
        <v>264</v>
      </c>
      <c r="D21" s="175">
        <v>1</v>
      </c>
      <c r="E21" s="179"/>
      <c r="F21" s="149">
        <f>D21*E21</f>
        <v>0</v>
      </c>
    </row>
    <row r="22" spans="2:6" ht="12.75">
      <c r="B22" s="24"/>
      <c r="C22" s="18"/>
      <c r="D22" s="176"/>
      <c r="E22" s="179"/>
      <c r="F22" s="149"/>
    </row>
    <row r="23" spans="1:6" ht="12.75">
      <c r="A23" s="82" t="s">
        <v>269</v>
      </c>
      <c r="B23" s="1" t="s">
        <v>477</v>
      </c>
      <c r="C23" s="23" t="s">
        <v>270</v>
      </c>
      <c r="D23" s="177">
        <v>305</v>
      </c>
      <c r="E23" s="179"/>
      <c r="F23" s="149">
        <f aca="true" t="shared" si="0" ref="F23:F51">D23*E23</f>
        <v>0</v>
      </c>
    </row>
    <row r="24" spans="2:6" ht="12.75">
      <c r="B24" s="24"/>
      <c r="C24" s="18"/>
      <c r="D24" s="176"/>
      <c r="E24" s="179"/>
      <c r="F24" s="149"/>
    </row>
    <row r="25" spans="1:6" ht="12.75">
      <c r="A25" s="82" t="s">
        <v>271</v>
      </c>
      <c r="B25" s="1" t="s">
        <v>478</v>
      </c>
      <c r="C25" s="23" t="s">
        <v>272</v>
      </c>
      <c r="D25" s="177">
        <v>75</v>
      </c>
      <c r="E25" s="179"/>
      <c r="F25" s="149">
        <f t="shared" si="0"/>
        <v>0</v>
      </c>
    </row>
    <row r="26" spans="2:6" ht="12.75">
      <c r="B26" s="24"/>
      <c r="C26" s="18"/>
      <c r="D26" s="176"/>
      <c r="E26" s="179"/>
      <c r="F26" s="149"/>
    </row>
    <row r="27" spans="1:6" ht="12.75">
      <c r="A27" s="82" t="s">
        <v>273</v>
      </c>
      <c r="B27" s="1" t="s">
        <v>479</v>
      </c>
      <c r="C27" s="23" t="s">
        <v>270</v>
      </c>
      <c r="D27" s="177">
        <f>+D23</f>
        <v>305</v>
      </c>
      <c r="E27" s="179"/>
      <c r="F27" s="149">
        <f t="shared" si="0"/>
        <v>0</v>
      </c>
    </row>
    <row r="28" spans="2:6" ht="12.75">
      <c r="B28" s="24"/>
      <c r="C28" s="18"/>
      <c r="D28" s="176"/>
      <c r="E28" s="179"/>
      <c r="F28" s="149"/>
    </row>
    <row r="29" spans="1:6" ht="12.75">
      <c r="A29" s="82" t="s">
        <v>274</v>
      </c>
      <c r="B29" s="25" t="s">
        <v>480</v>
      </c>
      <c r="C29" s="23" t="s">
        <v>270</v>
      </c>
      <c r="D29" s="177">
        <f>+D27</f>
        <v>305</v>
      </c>
      <c r="E29" s="179"/>
      <c r="F29" s="149">
        <f t="shared" si="0"/>
        <v>0</v>
      </c>
    </row>
    <row r="30" spans="2:6" ht="12.75">
      <c r="B30" s="24"/>
      <c r="C30" s="18"/>
      <c r="D30" s="176"/>
      <c r="E30" s="179"/>
      <c r="F30" s="149"/>
    </row>
    <row r="31" spans="1:6" ht="12.75" customHeight="1">
      <c r="A31" s="82" t="s">
        <v>275</v>
      </c>
      <c r="B31" s="25" t="s">
        <v>493</v>
      </c>
      <c r="C31" s="23" t="s">
        <v>270</v>
      </c>
      <c r="D31" s="177">
        <v>170</v>
      </c>
      <c r="E31" s="179"/>
      <c r="F31" s="149">
        <f t="shared" si="0"/>
        <v>0</v>
      </c>
    </row>
    <row r="32" spans="2:6" ht="12.75">
      <c r="B32" s="24"/>
      <c r="C32" s="18"/>
      <c r="D32" s="176"/>
      <c r="E32" s="179"/>
      <c r="F32" s="149"/>
    </row>
    <row r="33" spans="1:6" ht="12.75" customHeight="1">
      <c r="A33" s="82" t="s">
        <v>276</v>
      </c>
      <c r="B33" s="25" t="s">
        <v>481</v>
      </c>
      <c r="C33" s="23" t="s">
        <v>270</v>
      </c>
      <c r="D33" s="177">
        <v>50</v>
      </c>
      <c r="E33" s="179"/>
      <c r="F33" s="149">
        <f t="shared" si="0"/>
        <v>0</v>
      </c>
    </row>
    <row r="34" spans="3:6" ht="12.75">
      <c r="C34" s="18"/>
      <c r="D34" s="177"/>
      <c r="E34" s="179"/>
      <c r="F34" s="149"/>
    </row>
    <row r="35" spans="1:6" ht="12.75">
      <c r="A35" s="82" t="s">
        <v>277</v>
      </c>
      <c r="B35" s="25" t="s">
        <v>494</v>
      </c>
      <c r="C35" s="23" t="s">
        <v>264</v>
      </c>
      <c r="D35" s="177">
        <v>15</v>
      </c>
      <c r="E35" s="179"/>
      <c r="F35" s="149">
        <f t="shared" si="0"/>
        <v>0</v>
      </c>
    </row>
    <row r="36" spans="2:6" ht="12.75">
      <c r="B36" s="24"/>
      <c r="C36" s="18"/>
      <c r="D36" s="176"/>
      <c r="E36" s="179"/>
      <c r="F36" s="149"/>
    </row>
    <row r="37" spans="1:6" ht="12.75">
      <c r="A37" s="82" t="s">
        <v>278</v>
      </c>
      <c r="B37" s="25" t="s">
        <v>495</v>
      </c>
      <c r="C37" s="23" t="s">
        <v>264</v>
      </c>
      <c r="D37" s="177">
        <v>1</v>
      </c>
      <c r="E37" s="179"/>
      <c r="F37" s="149">
        <f t="shared" si="0"/>
        <v>0</v>
      </c>
    </row>
    <row r="38" spans="2:6" ht="12.75">
      <c r="B38" s="24"/>
      <c r="C38" s="18"/>
      <c r="D38" s="176"/>
      <c r="E38" s="179"/>
      <c r="F38" s="149"/>
    </row>
    <row r="39" spans="1:6" ht="12.75">
      <c r="A39" s="82" t="s">
        <v>279</v>
      </c>
      <c r="B39" s="25" t="s">
        <v>496</v>
      </c>
      <c r="C39" s="23" t="s">
        <v>270</v>
      </c>
      <c r="D39" s="177">
        <v>31</v>
      </c>
      <c r="E39" s="179"/>
      <c r="F39" s="149">
        <f t="shared" si="0"/>
        <v>0</v>
      </c>
    </row>
    <row r="40" spans="2:6" ht="12.75">
      <c r="B40" s="24"/>
      <c r="C40" s="18"/>
      <c r="D40" s="176"/>
      <c r="E40" s="179"/>
      <c r="F40" s="149"/>
    </row>
    <row r="41" spans="1:6" ht="25.5">
      <c r="A41" s="82" t="s">
        <v>280</v>
      </c>
      <c r="B41" s="25" t="s">
        <v>497</v>
      </c>
      <c r="C41" s="23" t="s">
        <v>281</v>
      </c>
      <c r="D41" s="177">
        <v>13.8</v>
      </c>
      <c r="E41" s="179"/>
      <c r="F41" s="149">
        <f t="shared" si="0"/>
        <v>0</v>
      </c>
    </row>
    <row r="42" spans="2:6" ht="12.75">
      <c r="B42" s="24"/>
      <c r="C42" s="18"/>
      <c r="D42" s="176"/>
      <c r="E42" s="179"/>
      <c r="F42" s="149"/>
    </row>
    <row r="43" spans="1:6" ht="12.75">
      <c r="A43" s="82" t="s">
        <v>282</v>
      </c>
      <c r="B43" s="25" t="s">
        <v>498</v>
      </c>
      <c r="C43" s="23" t="s">
        <v>281</v>
      </c>
      <c r="D43" s="177">
        <v>12.5</v>
      </c>
      <c r="E43" s="179"/>
      <c r="F43" s="149">
        <f t="shared" si="0"/>
        <v>0</v>
      </c>
    </row>
    <row r="44" spans="3:6" ht="12.75">
      <c r="C44" s="18"/>
      <c r="D44" s="177"/>
      <c r="E44" s="179"/>
      <c r="F44" s="149"/>
    </row>
    <row r="45" spans="1:6" ht="12.75">
      <c r="A45" s="82" t="s">
        <v>283</v>
      </c>
      <c r="B45" s="1" t="s">
        <v>225</v>
      </c>
      <c r="C45" s="18" t="s">
        <v>281</v>
      </c>
      <c r="D45" s="177">
        <v>4</v>
      </c>
      <c r="E45" s="179"/>
      <c r="F45" s="149">
        <f t="shared" si="0"/>
        <v>0</v>
      </c>
    </row>
    <row r="46" spans="3:6" ht="12.75">
      <c r="C46" s="18"/>
      <c r="D46" s="177"/>
      <c r="E46" s="179"/>
      <c r="F46" s="149"/>
    </row>
    <row r="47" spans="1:6" ht="12.75">
      <c r="A47" s="82" t="s">
        <v>284</v>
      </c>
      <c r="B47" s="25" t="s">
        <v>499</v>
      </c>
      <c r="C47" s="23" t="s">
        <v>270</v>
      </c>
      <c r="D47" s="177">
        <v>130</v>
      </c>
      <c r="E47" s="179"/>
      <c r="F47" s="149">
        <f t="shared" si="0"/>
        <v>0</v>
      </c>
    </row>
    <row r="48" spans="2:6" ht="12.75">
      <c r="B48" s="24"/>
      <c r="C48" s="4"/>
      <c r="D48" s="149"/>
      <c r="E48" s="179"/>
      <c r="F48" s="149"/>
    </row>
    <row r="49" spans="1:6" ht="12.75">
      <c r="A49" s="82" t="s">
        <v>285</v>
      </c>
      <c r="B49" s="25" t="s">
        <v>500</v>
      </c>
      <c r="C49" s="23" t="s">
        <v>264</v>
      </c>
      <c r="D49" s="177">
        <v>1</v>
      </c>
      <c r="E49" s="179"/>
      <c r="F49" s="149">
        <f t="shared" si="0"/>
        <v>0</v>
      </c>
    </row>
    <row r="50" spans="2:6" ht="12.75">
      <c r="B50" s="25"/>
      <c r="C50" s="23"/>
      <c r="D50" s="177"/>
      <c r="E50" s="179"/>
      <c r="F50" s="149"/>
    </row>
    <row r="51" spans="1:6" ht="76.5">
      <c r="A51" s="82" t="s">
        <v>224</v>
      </c>
      <c r="B51" s="25" t="s">
        <v>501</v>
      </c>
      <c r="C51" s="23" t="s">
        <v>270</v>
      </c>
      <c r="D51" s="177">
        <v>40</v>
      </c>
      <c r="E51" s="179"/>
      <c r="F51" s="149">
        <f t="shared" si="0"/>
        <v>0</v>
      </c>
    </row>
    <row r="52" spans="2:6" ht="12.75">
      <c r="B52" s="24"/>
      <c r="C52" s="18"/>
      <c r="D52" s="149"/>
      <c r="E52" s="149"/>
      <c r="F52" s="149"/>
    </row>
    <row r="53" spans="1:6" ht="12.75">
      <c r="A53" s="276"/>
      <c r="B53" s="284" t="s">
        <v>286</v>
      </c>
      <c r="C53" s="283"/>
      <c r="D53" s="280"/>
      <c r="E53" s="280"/>
      <c r="F53" s="232">
        <f>SUM(F20:F52)</f>
        <v>0</v>
      </c>
    </row>
    <row r="54" spans="1:6" ht="12.75">
      <c r="A54" s="363"/>
      <c r="B54" s="21"/>
      <c r="C54" s="368"/>
      <c r="D54" s="227"/>
      <c r="E54" s="227"/>
      <c r="F54" s="228"/>
    </row>
    <row r="55" spans="2:6" ht="12.75">
      <c r="B55" s="21"/>
      <c r="C55" s="18"/>
      <c r="D55" s="149"/>
      <c r="E55" s="149"/>
      <c r="F55" s="149"/>
    </row>
    <row r="56" spans="1:6" ht="12.75">
      <c r="A56" s="285" t="s">
        <v>240</v>
      </c>
      <c r="B56" s="288" t="s">
        <v>231</v>
      </c>
      <c r="C56" s="101"/>
      <c r="D56" s="102"/>
      <c r="E56" s="274"/>
      <c r="F56" s="275"/>
    </row>
    <row r="57" spans="1:4" ht="12.75">
      <c r="A57" s="63"/>
      <c r="B57" s="6"/>
      <c r="C57" s="18"/>
      <c r="D57" s="26"/>
    </row>
    <row r="58" spans="1:6" ht="25.5" customHeight="1">
      <c r="A58" s="27"/>
      <c r="B58" s="398" t="s">
        <v>287</v>
      </c>
      <c r="C58" s="396"/>
      <c r="D58" s="396"/>
      <c r="E58" s="396"/>
      <c r="F58" s="396"/>
    </row>
    <row r="59" spans="1:4" ht="12.75">
      <c r="A59" s="63"/>
      <c r="B59" s="28"/>
      <c r="C59" s="18"/>
      <c r="D59" s="26"/>
    </row>
    <row r="60" spans="1:6" ht="38.25">
      <c r="A60" s="63" t="s">
        <v>288</v>
      </c>
      <c r="B60" s="28" t="s">
        <v>489</v>
      </c>
      <c r="C60" s="23" t="s">
        <v>281</v>
      </c>
      <c r="D60" s="149">
        <v>22</v>
      </c>
      <c r="E60" s="179"/>
      <c r="F60" s="149">
        <f>D60*E60</f>
        <v>0</v>
      </c>
    </row>
    <row r="61" spans="1:6" ht="12.75">
      <c r="A61" s="63"/>
      <c r="B61" s="28"/>
      <c r="C61" s="23"/>
      <c r="D61" s="149"/>
      <c r="E61" s="179"/>
      <c r="F61" s="149"/>
    </row>
    <row r="62" spans="1:6" ht="25.5">
      <c r="A62" s="63" t="s">
        <v>289</v>
      </c>
      <c r="B62" s="28" t="s">
        <v>226</v>
      </c>
      <c r="C62" s="23" t="s">
        <v>281</v>
      </c>
      <c r="D62" s="149">
        <v>14</v>
      </c>
      <c r="E62" s="179"/>
      <c r="F62" s="149">
        <f>D62*E62</f>
        <v>0</v>
      </c>
    </row>
    <row r="63" spans="2:6" ht="12.75">
      <c r="B63" s="25"/>
      <c r="C63" s="23"/>
      <c r="D63" s="177"/>
      <c r="E63" s="179"/>
      <c r="F63" s="149"/>
    </row>
    <row r="64" spans="1:6" ht="38.25">
      <c r="A64" s="82" t="s">
        <v>340</v>
      </c>
      <c r="B64" s="25" t="s">
        <v>332</v>
      </c>
      <c r="C64" s="23"/>
      <c r="D64" s="177"/>
      <c r="E64" s="179"/>
      <c r="F64" s="149"/>
    </row>
    <row r="65" spans="2:6" ht="12.75">
      <c r="B65" s="25" t="s">
        <v>327</v>
      </c>
      <c r="C65" s="23" t="s">
        <v>75</v>
      </c>
      <c r="D65" s="177">
        <v>10</v>
      </c>
      <c r="E65" s="179"/>
      <c r="F65" s="149">
        <f>D65*E65</f>
        <v>0</v>
      </c>
    </row>
    <row r="66" spans="2:6" ht="12.75">
      <c r="B66" s="25" t="s">
        <v>333</v>
      </c>
      <c r="C66" s="23" t="s">
        <v>75</v>
      </c>
      <c r="D66" s="177">
        <v>3</v>
      </c>
      <c r="E66" s="179"/>
      <c r="F66" s="149">
        <f>D66*E66</f>
        <v>0</v>
      </c>
    </row>
    <row r="67" spans="1:6" ht="12.75">
      <c r="A67" s="63"/>
      <c r="B67" s="28"/>
      <c r="C67" s="23"/>
      <c r="D67" s="149"/>
      <c r="E67" s="149"/>
      <c r="F67" s="149"/>
    </row>
    <row r="68" spans="1:6" ht="12.75">
      <c r="A68" s="287"/>
      <c r="B68" s="282" t="s">
        <v>290</v>
      </c>
      <c r="C68" s="278"/>
      <c r="D68" s="280"/>
      <c r="E68" s="280"/>
      <c r="F68" s="232">
        <f>SUM(F60:F67)</f>
        <v>0</v>
      </c>
    </row>
    <row r="69" spans="1:4" ht="12.75">
      <c r="A69" s="63"/>
      <c r="B69" s="28"/>
      <c r="C69" s="23"/>
      <c r="D69" s="26"/>
    </row>
    <row r="70" spans="1:6" ht="12.75">
      <c r="A70" s="285" t="s">
        <v>242</v>
      </c>
      <c r="B70" s="130" t="s">
        <v>232</v>
      </c>
      <c r="C70" s="286"/>
      <c r="D70" s="102"/>
      <c r="E70" s="274"/>
      <c r="F70" s="275"/>
    </row>
    <row r="71" spans="1:4" ht="12.75">
      <c r="A71" s="63"/>
      <c r="B71" s="6"/>
      <c r="C71" s="23"/>
      <c r="D71" s="26"/>
    </row>
    <row r="72" spans="1:6" ht="25.5" customHeight="1">
      <c r="A72" s="63"/>
      <c r="B72" s="398" t="s">
        <v>291</v>
      </c>
      <c r="C72" s="396"/>
      <c r="D72" s="396"/>
      <c r="E72" s="396"/>
      <c r="F72" s="396"/>
    </row>
    <row r="73" spans="1:4" ht="12.75">
      <c r="A73" s="63"/>
      <c r="B73" s="5"/>
      <c r="C73" s="23"/>
      <c r="D73" s="26"/>
    </row>
    <row r="74" spans="1:6" ht="25.5">
      <c r="A74" s="63" t="s">
        <v>292</v>
      </c>
      <c r="B74" s="29" t="s">
        <v>487</v>
      </c>
      <c r="C74" s="18" t="s">
        <v>270</v>
      </c>
      <c r="D74" s="177">
        <v>25</v>
      </c>
      <c r="E74" s="179"/>
      <c r="F74" s="149">
        <f>D74*E74</f>
        <v>0</v>
      </c>
    </row>
    <row r="75" spans="1:6" ht="12.75">
      <c r="A75" s="63"/>
      <c r="B75" s="29"/>
      <c r="C75" s="18"/>
      <c r="D75" s="177"/>
      <c r="E75" s="179"/>
      <c r="F75" s="149"/>
    </row>
    <row r="76" spans="1:6" ht="25.5" customHeight="1">
      <c r="A76" s="82" t="s">
        <v>293</v>
      </c>
      <c r="B76" s="25" t="s">
        <v>488</v>
      </c>
      <c r="C76" s="23" t="s">
        <v>281</v>
      </c>
      <c r="D76" s="177">
        <v>8</v>
      </c>
      <c r="E76" s="179"/>
      <c r="F76" s="149">
        <f>D76*E76</f>
        <v>0</v>
      </c>
    </row>
    <row r="77" spans="2:6" ht="12.75">
      <c r="B77" s="24"/>
      <c r="C77" s="18"/>
      <c r="D77" s="149"/>
      <c r="E77" s="179"/>
      <c r="F77" s="149"/>
    </row>
    <row r="78" spans="1:6" ht="25.5">
      <c r="A78" s="82" t="s">
        <v>294</v>
      </c>
      <c r="B78" s="25" t="s">
        <v>502</v>
      </c>
      <c r="C78" s="23" t="s">
        <v>281</v>
      </c>
      <c r="D78" s="177">
        <v>38</v>
      </c>
      <c r="E78" s="179"/>
      <c r="F78" s="149">
        <f>D78*E78</f>
        <v>0</v>
      </c>
    </row>
    <row r="79" spans="2:6" ht="12.75">
      <c r="B79" s="24"/>
      <c r="C79" s="18"/>
      <c r="D79" s="149"/>
      <c r="E79" s="179"/>
      <c r="F79" s="149"/>
    </row>
    <row r="80" spans="1:6" ht="25.5">
      <c r="A80" s="82" t="s">
        <v>295</v>
      </c>
      <c r="B80" s="25" t="s">
        <v>503</v>
      </c>
      <c r="C80" s="23" t="s">
        <v>296</v>
      </c>
      <c r="D80" s="177">
        <v>2700</v>
      </c>
      <c r="E80" s="179"/>
      <c r="F80" s="149">
        <f>D80*E80</f>
        <v>0</v>
      </c>
    </row>
    <row r="81" spans="2:6" ht="12.75">
      <c r="B81" s="25"/>
      <c r="C81" s="23"/>
      <c r="D81" s="177"/>
      <c r="E81" s="179"/>
      <c r="F81" s="149"/>
    </row>
    <row r="82" spans="1:6" ht="38.25">
      <c r="A82" s="82" t="s">
        <v>330</v>
      </c>
      <c r="B82" s="25" t="s">
        <v>331</v>
      </c>
      <c r="C82" s="23"/>
      <c r="D82" s="177"/>
      <c r="E82" s="179"/>
      <c r="F82" s="149"/>
    </row>
    <row r="83" spans="2:6" ht="12.75">
      <c r="B83" s="25" t="s">
        <v>327</v>
      </c>
      <c r="C83" s="23" t="s">
        <v>75</v>
      </c>
      <c r="D83" s="177">
        <v>8</v>
      </c>
      <c r="E83" s="179"/>
      <c r="F83" s="149">
        <f>D83*E83</f>
        <v>0</v>
      </c>
    </row>
    <row r="84" spans="2:6" ht="12.75">
      <c r="B84" s="25"/>
      <c r="C84" s="23"/>
      <c r="D84" s="178"/>
      <c r="E84" s="149"/>
      <c r="F84" s="149"/>
    </row>
    <row r="85" spans="1:6" ht="12.75">
      <c r="A85" s="276"/>
      <c r="B85" s="284" t="s">
        <v>297</v>
      </c>
      <c r="C85" s="283"/>
      <c r="D85" s="280"/>
      <c r="E85" s="280"/>
      <c r="F85" s="232">
        <f>SUM(F74:F84)</f>
        <v>0</v>
      </c>
    </row>
    <row r="86" spans="2:4" ht="12.75">
      <c r="B86" s="24"/>
      <c r="C86" s="18"/>
      <c r="D86" s="26"/>
    </row>
    <row r="87" spans="1:6" ht="12.75">
      <c r="A87" s="151" t="s">
        <v>244</v>
      </c>
      <c r="B87" s="130" t="s">
        <v>233</v>
      </c>
      <c r="C87" s="101"/>
      <c r="D87" s="102"/>
      <c r="E87" s="274"/>
      <c r="F87" s="275"/>
    </row>
    <row r="88" spans="2:4" ht="12.75">
      <c r="B88" s="24"/>
      <c r="C88" s="18"/>
      <c r="D88" s="26"/>
    </row>
    <row r="89" spans="1:6" ht="50.25" customHeight="1">
      <c r="A89" s="82" t="s">
        <v>298</v>
      </c>
      <c r="B89" s="30" t="s">
        <v>299</v>
      </c>
      <c r="C89" s="23" t="s">
        <v>264</v>
      </c>
      <c r="D89" s="177">
        <v>4</v>
      </c>
      <c r="E89" s="179"/>
      <c r="F89" s="149">
        <f>D89*E89</f>
        <v>0</v>
      </c>
    </row>
    <row r="90" spans="2:6" ht="12.75">
      <c r="B90" s="30"/>
      <c r="C90" s="23"/>
      <c r="D90" s="178"/>
      <c r="E90" s="179"/>
      <c r="F90" s="149"/>
    </row>
    <row r="91" spans="1:6" ht="25.5">
      <c r="A91" s="82" t="s">
        <v>300</v>
      </c>
      <c r="B91" s="25" t="s">
        <v>504</v>
      </c>
      <c r="C91" s="23" t="s">
        <v>270</v>
      </c>
      <c r="D91" s="177">
        <v>23.4</v>
      </c>
      <c r="E91" s="179"/>
      <c r="F91" s="149">
        <f aca="true" t="shared" si="1" ref="F91:F99">D91*E91</f>
        <v>0</v>
      </c>
    </row>
    <row r="92" spans="3:6" ht="12.75">
      <c r="C92" s="18"/>
      <c r="D92" s="177"/>
      <c r="E92" s="179"/>
      <c r="F92" s="149"/>
    </row>
    <row r="93" spans="1:6" ht="51">
      <c r="A93" s="82" t="s">
        <v>301</v>
      </c>
      <c r="B93" s="6" t="s">
        <v>452</v>
      </c>
      <c r="C93" s="23" t="s">
        <v>270</v>
      </c>
      <c r="D93" s="177">
        <v>273</v>
      </c>
      <c r="E93" s="179"/>
      <c r="F93" s="149">
        <f t="shared" si="1"/>
        <v>0</v>
      </c>
    </row>
    <row r="94" spans="2:6" ht="12.75" customHeight="1">
      <c r="B94" s="6"/>
      <c r="C94" s="23"/>
      <c r="D94" s="178"/>
      <c r="E94" s="179"/>
      <c r="F94" s="149"/>
    </row>
    <row r="95" spans="1:6" ht="25.5" customHeight="1">
      <c r="A95" s="82" t="s">
        <v>302</v>
      </c>
      <c r="B95" s="29" t="s">
        <v>505</v>
      </c>
      <c r="C95" s="23" t="s">
        <v>264</v>
      </c>
      <c r="D95" s="177">
        <v>4</v>
      </c>
      <c r="E95" s="179"/>
      <c r="F95" s="149">
        <f t="shared" si="1"/>
        <v>0</v>
      </c>
    </row>
    <row r="96" spans="2:6" ht="12.75" customHeight="1">
      <c r="B96" s="25"/>
      <c r="C96" s="23"/>
      <c r="D96" s="178"/>
      <c r="E96" s="179"/>
      <c r="F96" s="149"/>
    </row>
    <row r="97" spans="1:6" ht="24" customHeight="1">
      <c r="A97" s="82" t="s">
        <v>303</v>
      </c>
      <c r="B97" s="31" t="s">
        <v>486</v>
      </c>
      <c r="C97" s="23" t="s">
        <v>270</v>
      </c>
      <c r="D97" s="177">
        <v>130</v>
      </c>
      <c r="E97" s="179"/>
      <c r="F97" s="149">
        <f t="shared" si="1"/>
        <v>0</v>
      </c>
    </row>
    <row r="98" spans="2:6" ht="12.75" customHeight="1">
      <c r="B98" s="24"/>
      <c r="C98" s="18"/>
      <c r="D98" s="149"/>
      <c r="E98" s="179"/>
      <c r="F98" s="149"/>
    </row>
    <row r="99" spans="1:6" ht="27" customHeight="1">
      <c r="A99" s="82" t="s">
        <v>304</v>
      </c>
      <c r="B99" s="29" t="s">
        <v>506</v>
      </c>
      <c r="C99" s="23" t="s">
        <v>270</v>
      </c>
      <c r="D99" s="177">
        <v>180</v>
      </c>
      <c r="E99" s="179"/>
      <c r="F99" s="149">
        <f t="shared" si="1"/>
        <v>0</v>
      </c>
    </row>
    <row r="100" spans="2:6" ht="12.75" customHeight="1">
      <c r="B100" s="29"/>
      <c r="C100" s="23"/>
      <c r="D100" s="177"/>
      <c r="E100" s="179"/>
      <c r="F100" s="149"/>
    </row>
    <row r="101" spans="1:6" ht="38.25">
      <c r="A101" s="82" t="s">
        <v>305</v>
      </c>
      <c r="B101" s="25" t="s">
        <v>328</v>
      </c>
      <c r="C101" s="23"/>
      <c r="D101" s="177"/>
      <c r="E101" s="179"/>
      <c r="F101" s="149"/>
    </row>
    <row r="102" spans="2:6" ht="12.75">
      <c r="B102" s="25" t="s">
        <v>327</v>
      </c>
      <c r="C102" s="23" t="s">
        <v>75</v>
      </c>
      <c r="D102" s="177">
        <v>8</v>
      </c>
      <c r="E102" s="179"/>
      <c r="F102" s="149">
        <f>D102*E102</f>
        <v>0</v>
      </c>
    </row>
    <row r="103" spans="2:6" ht="12.75">
      <c r="B103" s="25"/>
      <c r="C103" s="23"/>
      <c r="D103" s="177"/>
      <c r="E103" s="149"/>
      <c r="F103" s="149"/>
    </row>
    <row r="104" spans="1:6" ht="12.75">
      <c r="A104" s="281"/>
      <c r="B104" s="282" t="s">
        <v>306</v>
      </c>
      <c r="C104" s="283"/>
      <c r="D104" s="279"/>
      <c r="E104" s="280"/>
      <c r="F104" s="232">
        <f>SUM(F89:F103)</f>
        <v>0</v>
      </c>
    </row>
    <row r="105" spans="2:4" ht="12.75">
      <c r="B105" s="4"/>
      <c r="C105" s="18"/>
      <c r="D105" s="26"/>
    </row>
    <row r="106" spans="1:6" ht="12.75">
      <c r="A106" s="151" t="s">
        <v>246</v>
      </c>
      <c r="B106" s="130" t="s">
        <v>234</v>
      </c>
      <c r="C106" s="101"/>
      <c r="D106" s="102"/>
      <c r="E106" s="274"/>
      <c r="F106" s="275"/>
    </row>
    <row r="107" ht="12.75">
      <c r="C107" s="18"/>
    </row>
    <row r="108" spans="1:6" ht="63.75">
      <c r="A108" s="82" t="s">
        <v>307</v>
      </c>
      <c r="B108" s="25" t="s">
        <v>482</v>
      </c>
      <c r="C108" s="23" t="s">
        <v>264</v>
      </c>
      <c r="D108" s="177">
        <v>8</v>
      </c>
      <c r="E108" s="149"/>
      <c r="F108" s="149">
        <f>D108*E108</f>
        <v>0</v>
      </c>
    </row>
    <row r="109" spans="2:6" ht="12.75" customHeight="1">
      <c r="B109" s="24"/>
      <c r="C109" s="18"/>
      <c r="D109" s="149"/>
      <c r="E109" s="149"/>
      <c r="F109" s="149"/>
    </row>
    <row r="110" spans="1:6" ht="51">
      <c r="A110" s="82" t="s">
        <v>308</v>
      </c>
      <c r="B110" s="25" t="s">
        <v>483</v>
      </c>
      <c r="C110" s="23" t="s">
        <v>270</v>
      </c>
      <c r="D110" s="177">
        <v>120</v>
      </c>
      <c r="E110" s="179"/>
      <c r="F110" s="149">
        <f aca="true" t="shared" si="2" ref="F110:F121">D110*E110</f>
        <v>0</v>
      </c>
    </row>
    <row r="111" spans="1:6" ht="12.75">
      <c r="A111" s="4"/>
      <c r="B111" s="24"/>
      <c r="C111" s="18"/>
      <c r="D111" s="149"/>
      <c r="E111" s="179"/>
      <c r="F111" s="149"/>
    </row>
    <row r="112" spans="1:6" ht="75.75" customHeight="1">
      <c r="A112" s="82" t="s">
        <v>309</v>
      </c>
      <c r="B112" s="1" t="s">
        <v>484</v>
      </c>
      <c r="C112" s="23" t="s">
        <v>270</v>
      </c>
      <c r="D112" s="177">
        <v>50</v>
      </c>
      <c r="E112" s="179"/>
      <c r="F112" s="149">
        <f t="shared" si="2"/>
        <v>0</v>
      </c>
    </row>
    <row r="113" spans="2:6" ht="12.75">
      <c r="B113" s="24"/>
      <c r="C113" s="18"/>
      <c r="D113" s="149"/>
      <c r="E113" s="179"/>
      <c r="F113" s="149"/>
    </row>
    <row r="114" spans="1:6" ht="25.5">
      <c r="A114" s="82" t="s">
        <v>310</v>
      </c>
      <c r="B114" s="25" t="s">
        <v>485</v>
      </c>
      <c r="C114" s="23" t="s">
        <v>281</v>
      </c>
      <c r="D114" s="177">
        <v>10</v>
      </c>
      <c r="E114" s="179"/>
      <c r="F114" s="149">
        <f t="shared" si="2"/>
        <v>0</v>
      </c>
    </row>
    <row r="115" spans="2:6" ht="12.75">
      <c r="B115" s="24"/>
      <c r="C115" s="18"/>
      <c r="D115" s="149"/>
      <c r="E115" s="179"/>
      <c r="F115" s="149"/>
    </row>
    <row r="116" spans="1:6" ht="12.75">
      <c r="A116" s="82" t="s">
        <v>311</v>
      </c>
      <c r="B116" s="25" t="s">
        <v>507</v>
      </c>
      <c r="C116" s="23" t="s">
        <v>270</v>
      </c>
      <c r="D116" s="177">
        <v>50</v>
      </c>
      <c r="E116" s="179"/>
      <c r="F116" s="149">
        <f t="shared" si="2"/>
        <v>0</v>
      </c>
    </row>
    <row r="117" spans="2:6" ht="12.75">
      <c r="B117" s="24"/>
      <c r="C117" s="18"/>
      <c r="D117" s="149"/>
      <c r="E117" s="179"/>
      <c r="F117" s="149"/>
    </row>
    <row r="118" spans="1:6" ht="12.75">
      <c r="A118" s="82" t="s">
        <v>312</v>
      </c>
      <c r="B118" s="25" t="s">
        <v>508</v>
      </c>
      <c r="C118" s="23" t="s">
        <v>270</v>
      </c>
      <c r="D118" s="177">
        <v>130</v>
      </c>
      <c r="E118" s="179"/>
      <c r="F118" s="149">
        <f t="shared" si="2"/>
        <v>0</v>
      </c>
    </row>
    <row r="119" spans="2:6" ht="12.75">
      <c r="B119" s="25"/>
      <c r="C119" s="23"/>
      <c r="D119" s="177"/>
      <c r="E119" s="179"/>
      <c r="F119" s="149"/>
    </row>
    <row r="120" spans="1:6" ht="38.25">
      <c r="A120" s="82" t="s">
        <v>351</v>
      </c>
      <c r="B120" s="25" t="s">
        <v>329</v>
      </c>
      <c r="C120" s="23"/>
      <c r="D120" s="177"/>
      <c r="E120" s="179"/>
      <c r="F120" s="149"/>
    </row>
    <row r="121" spans="2:6" ht="12.75">
      <c r="B121" s="25" t="s">
        <v>327</v>
      </c>
      <c r="C121" s="23" t="s">
        <v>75</v>
      </c>
      <c r="D121" s="177">
        <v>20</v>
      </c>
      <c r="E121" s="179"/>
      <c r="F121" s="149">
        <f t="shared" si="2"/>
        <v>0</v>
      </c>
    </row>
    <row r="122" spans="2:6" ht="12.75">
      <c r="B122" s="25"/>
      <c r="C122" s="23"/>
      <c r="D122" s="177"/>
      <c r="E122" s="179"/>
      <c r="F122" s="149"/>
    </row>
    <row r="123" spans="1:6" ht="12.75">
      <c r="A123" s="276"/>
      <c r="B123" s="277" t="s">
        <v>227</v>
      </c>
      <c r="C123" s="278"/>
      <c r="D123" s="279"/>
      <c r="E123" s="280"/>
      <c r="F123" s="232">
        <f>SUM(F108:F122)</f>
        <v>0</v>
      </c>
    </row>
    <row r="124" spans="2:4" ht="12.75">
      <c r="B124" s="24"/>
      <c r="C124" s="18"/>
      <c r="D124" s="22"/>
    </row>
    <row r="125" spans="2:4" ht="12.75">
      <c r="B125" s="24"/>
      <c r="C125" s="18"/>
      <c r="D125" s="22"/>
    </row>
    <row r="126" spans="2:4" ht="12.75">
      <c r="B126" s="24"/>
      <c r="C126" s="18"/>
      <c r="D126" s="22"/>
    </row>
    <row r="127" spans="2:4" ht="12.75">
      <c r="B127" s="24"/>
      <c r="C127" s="18"/>
      <c r="D127" s="22"/>
    </row>
    <row r="128" spans="2:4" ht="12.75">
      <c r="B128" s="24"/>
      <c r="C128" s="18"/>
      <c r="D128" s="22"/>
    </row>
  </sheetData>
  <sheetProtection selectLockedCells="1" selectUnlockedCells="1"/>
  <mergeCells count="4">
    <mergeCell ref="B4:F4"/>
    <mergeCell ref="B19:F19"/>
    <mergeCell ref="B58:F58"/>
    <mergeCell ref="B72:F72"/>
  </mergeCells>
  <printOptions/>
  <pageMargins left="0.7480314960629921" right="0.35433070866141736"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N249"/>
  <sheetViews>
    <sheetView view="pageBreakPreview" zoomScaleNormal="105" zoomScaleSheetLayoutView="100" workbookViewId="0" topLeftCell="A1">
      <selection activeCell="A1" sqref="A1"/>
    </sheetView>
  </sheetViews>
  <sheetFormatPr defaultColWidth="9.140625" defaultRowHeight="15.75"/>
  <cols>
    <col min="1" max="1" width="6.140625" style="17" customWidth="1"/>
    <col min="2" max="2" width="41.7109375" style="6" customWidth="1"/>
    <col min="3" max="3" width="8.7109375" style="33" customWidth="1"/>
    <col min="4" max="4" width="8.7109375" style="34" customWidth="1"/>
    <col min="5" max="5" width="14.7109375" style="34" customWidth="1"/>
    <col min="6" max="6" width="14.7109375" style="35" customWidth="1"/>
    <col min="7" max="7" width="26.8515625" style="35" customWidth="1"/>
    <col min="8" max="240" width="9.28125" style="35" customWidth="1"/>
    <col min="241" max="248" width="9.28125" style="36" customWidth="1"/>
    <col min="249" max="16384" width="9.28125" style="24" customWidth="1"/>
  </cols>
  <sheetData>
    <row r="1" spans="2:5" ht="12.75">
      <c r="B1" s="94" t="s">
        <v>237</v>
      </c>
      <c r="C1" s="14"/>
      <c r="D1" s="37"/>
      <c r="E1" s="37"/>
    </row>
    <row r="2" spans="1:5" ht="12.75">
      <c r="A2" s="38"/>
      <c r="B2" s="39"/>
      <c r="C2" s="39"/>
      <c r="D2" s="40"/>
      <c r="E2" s="39"/>
    </row>
    <row r="3" spans="1:5" ht="12.75">
      <c r="A3" s="38"/>
      <c r="B3" s="95" t="s">
        <v>324</v>
      </c>
      <c r="C3" s="39"/>
      <c r="D3" s="40"/>
      <c r="E3" s="40"/>
    </row>
    <row r="4" spans="1:6" ht="126.75" customHeight="1">
      <c r="A4" s="38"/>
      <c r="B4" s="401" t="s">
        <v>336</v>
      </c>
      <c r="C4" s="396"/>
      <c r="D4" s="396"/>
      <c r="E4" s="396"/>
      <c r="F4" s="396"/>
    </row>
    <row r="5" spans="1:5" ht="12.75">
      <c r="A5" s="38"/>
      <c r="B5" s="24"/>
      <c r="C5" s="39"/>
      <c r="D5" s="40"/>
      <c r="E5" s="40"/>
    </row>
    <row r="6" spans="1:6" ht="12.75" customHeight="1">
      <c r="A6" s="42"/>
      <c r="B6" s="7"/>
      <c r="C6" s="8" t="s">
        <v>221</v>
      </c>
      <c r="D6" s="43" t="s">
        <v>472</v>
      </c>
      <c r="E6" s="8" t="s">
        <v>222</v>
      </c>
      <c r="F6" s="85" t="s">
        <v>223</v>
      </c>
    </row>
    <row r="7" spans="1:5" ht="12.75">
      <c r="A7" s="44"/>
      <c r="B7" s="36"/>
      <c r="C7" s="36"/>
      <c r="D7" s="45"/>
      <c r="E7" s="36"/>
    </row>
    <row r="8" spans="1:6" ht="12.75">
      <c r="A8" s="305" t="s">
        <v>238</v>
      </c>
      <c r="B8" s="130" t="s">
        <v>239</v>
      </c>
      <c r="C8" s="306"/>
      <c r="D8" s="307"/>
      <c r="E8" s="307"/>
      <c r="F8" s="308"/>
    </row>
    <row r="10" spans="2:6" ht="63" customHeight="1">
      <c r="B10" s="400" t="s">
        <v>337</v>
      </c>
      <c r="C10" s="396"/>
      <c r="D10" s="396"/>
      <c r="E10" s="396"/>
      <c r="F10" s="396"/>
    </row>
    <row r="11" spans="3:5" ht="12.75">
      <c r="C11" s="46"/>
      <c r="D11" s="37"/>
      <c r="E11" s="24"/>
    </row>
    <row r="12" spans="1:6" ht="132.75" customHeight="1">
      <c r="A12" s="93" t="s">
        <v>268</v>
      </c>
      <c r="B12" s="47" t="s">
        <v>150</v>
      </c>
      <c r="C12" s="46" t="s">
        <v>270</v>
      </c>
      <c r="D12" s="14">
        <v>205</v>
      </c>
      <c r="E12" s="186"/>
      <c r="F12" s="182">
        <f>D12*E12</f>
        <v>0</v>
      </c>
    </row>
    <row r="13" spans="2:6" ht="12.75">
      <c r="B13" s="47"/>
      <c r="C13" s="46"/>
      <c r="D13" s="14"/>
      <c r="E13" s="186"/>
      <c r="F13" s="182"/>
    </row>
    <row r="14" spans="1:6" ht="84.75" customHeight="1">
      <c r="A14" s="93" t="s">
        <v>269</v>
      </c>
      <c r="B14" s="47" t="s">
        <v>378</v>
      </c>
      <c r="C14" s="46" t="s">
        <v>270</v>
      </c>
      <c r="D14" s="14">
        <v>48</v>
      </c>
      <c r="E14" s="186"/>
      <c r="F14" s="182">
        <f>D14*E14</f>
        <v>0</v>
      </c>
    </row>
    <row r="15" spans="2:6" ht="12.75" customHeight="1">
      <c r="B15" s="47"/>
      <c r="C15" s="46"/>
      <c r="D15" s="14"/>
      <c r="E15" s="174"/>
      <c r="F15" s="182"/>
    </row>
    <row r="16" spans="1:6" ht="12.75">
      <c r="A16" s="309"/>
      <c r="B16" s="282" t="s">
        <v>338</v>
      </c>
      <c r="C16" s="310"/>
      <c r="D16" s="311"/>
      <c r="E16" s="312"/>
      <c r="F16" s="304">
        <f>SUM(F12:F15)</f>
        <v>0</v>
      </c>
    </row>
    <row r="17" spans="1:6" ht="12.75">
      <c r="A17" s="48"/>
      <c r="B17" s="5"/>
      <c r="C17" s="49"/>
      <c r="D17" s="183"/>
      <c r="E17" s="174"/>
      <c r="F17" s="181"/>
    </row>
    <row r="18" spans="1:5" ht="12.75">
      <c r="A18" s="38"/>
      <c r="B18" s="13"/>
      <c r="C18" s="39"/>
      <c r="D18" s="40"/>
      <c r="E18" s="24"/>
    </row>
    <row r="19" spans="1:243" s="50" customFormat="1" ht="12.75">
      <c r="A19" s="305" t="s">
        <v>240</v>
      </c>
      <c r="B19" s="130" t="s">
        <v>339</v>
      </c>
      <c r="C19" s="306"/>
      <c r="D19" s="313"/>
      <c r="E19" s="314"/>
      <c r="F19" s="315"/>
      <c r="IG19" s="36"/>
      <c r="IH19" s="36"/>
      <c r="II19" s="36"/>
    </row>
    <row r="20" spans="1:243" s="50" customFormat="1" ht="12.75">
      <c r="A20" s="17"/>
      <c r="B20" s="5"/>
      <c r="C20" s="14"/>
      <c r="D20" s="37"/>
      <c r="E20" s="24"/>
      <c r="IG20" s="36"/>
      <c r="IH20" s="36"/>
      <c r="II20" s="36"/>
    </row>
    <row r="21" spans="1:243" s="50" customFormat="1" ht="89.25">
      <c r="A21" s="93" t="s">
        <v>288</v>
      </c>
      <c r="B21" s="25" t="s">
        <v>379</v>
      </c>
      <c r="C21" s="23" t="s">
        <v>270</v>
      </c>
      <c r="D21" s="173">
        <v>15</v>
      </c>
      <c r="E21" s="174"/>
      <c r="F21" s="180">
        <f>D21*E21</f>
        <v>0</v>
      </c>
      <c r="IG21" s="36"/>
      <c r="IH21" s="36"/>
      <c r="II21" s="36"/>
    </row>
    <row r="22" spans="1:243" s="50" customFormat="1" ht="12.75">
      <c r="A22" s="93"/>
      <c r="B22" s="24"/>
      <c r="C22" s="18"/>
      <c r="D22" s="174"/>
      <c r="E22" s="174"/>
      <c r="F22" s="180"/>
      <c r="IG22" s="36"/>
      <c r="IH22" s="36"/>
      <c r="II22" s="36"/>
    </row>
    <row r="23" spans="1:243" s="50" customFormat="1" ht="63.75">
      <c r="A23" s="93" t="s">
        <v>289</v>
      </c>
      <c r="B23" s="25" t="s">
        <v>509</v>
      </c>
      <c r="C23" s="23" t="s">
        <v>272</v>
      </c>
      <c r="D23" s="173">
        <v>15</v>
      </c>
      <c r="E23" s="186"/>
      <c r="F23" s="180">
        <f aca="true" t="shared" si="0" ref="F23:F31">D23*E23</f>
        <v>0</v>
      </c>
      <c r="IG23" s="36"/>
      <c r="IH23" s="36"/>
      <c r="II23" s="36"/>
    </row>
    <row r="24" spans="1:243" s="50" customFormat="1" ht="12.75">
      <c r="A24" s="93"/>
      <c r="B24" s="24"/>
      <c r="C24" s="18"/>
      <c r="D24" s="174"/>
      <c r="E24" s="186"/>
      <c r="F24" s="180"/>
      <c r="IG24" s="36"/>
      <c r="IH24" s="36"/>
      <c r="II24" s="36"/>
    </row>
    <row r="25" spans="1:243" s="50" customFormat="1" ht="51" customHeight="1">
      <c r="A25" s="93" t="s">
        <v>340</v>
      </c>
      <c r="B25" s="25" t="s">
        <v>380</v>
      </c>
      <c r="C25" s="23" t="s">
        <v>272</v>
      </c>
      <c r="D25" s="173">
        <v>55</v>
      </c>
      <c r="E25" s="186"/>
      <c r="F25" s="180">
        <f t="shared" si="0"/>
        <v>0</v>
      </c>
      <c r="IG25" s="36"/>
      <c r="IH25" s="36"/>
      <c r="II25" s="36"/>
    </row>
    <row r="26" spans="1:243" s="50" customFormat="1" ht="12.75">
      <c r="A26" s="93"/>
      <c r="B26" s="24"/>
      <c r="C26" s="18"/>
      <c r="D26" s="174"/>
      <c r="E26" s="186"/>
      <c r="F26" s="180"/>
      <c r="IG26" s="36"/>
      <c r="IH26" s="36"/>
      <c r="II26" s="36"/>
    </row>
    <row r="27" spans="1:243" s="50" customFormat="1" ht="50.25" customHeight="1">
      <c r="A27" s="93" t="s">
        <v>341</v>
      </c>
      <c r="B27" s="25" t="s">
        <v>381</v>
      </c>
      <c r="C27" s="23" t="s">
        <v>272</v>
      </c>
      <c r="D27" s="173">
        <v>25</v>
      </c>
      <c r="E27" s="186"/>
      <c r="F27" s="180">
        <f t="shared" si="0"/>
        <v>0</v>
      </c>
      <c r="IG27" s="36"/>
      <c r="IH27" s="36"/>
      <c r="II27" s="36"/>
    </row>
    <row r="28" spans="1:243" s="50" customFormat="1" ht="12.75">
      <c r="A28" s="93"/>
      <c r="B28" s="5"/>
      <c r="C28" s="14"/>
      <c r="D28" s="14"/>
      <c r="E28" s="174"/>
      <c r="F28" s="180"/>
      <c r="IG28" s="36"/>
      <c r="IH28" s="36"/>
      <c r="II28" s="36"/>
    </row>
    <row r="29" spans="1:243" s="50" customFormat="1" ht="63.75">
      <c r="A29" s="93" t="s">
        <v>342</v>
      </c>
      <c r="B29" s="52" t="s">
        <v>4</v>
      </c>
      <c r="C29" s="46" t="s">
        <v>264</v>
      </c>
      <c r="D29" s="185">
        <v>2</v>
      </c>
      <c r="E29" s="174"/>
      <c r="F29" s="180">
        <f t="shared" si="0"/>
        <v>0</v>
      </c>
      <c r="IG29" s="36"/>
      <c r="IH29" s="36"/>
      <c r="II29" s="36"/>
    </row>
    <row r="30" spans="1:6" ht="12.75">
      <c r="A30" s="93"/>
      <c r="B30" s="36"/>
      <c r="C30" s="36"/>
      <c r="D30" s="186"/>
      <c r="E30" s="174"/>
      <c r="F30" s="180"/>
    </row>
    <row r="31" spans="1:6" ht="63.75">
      <c r="A31" s="93" t="s">
        <v>343</v>
      </c>
      <c r="B31" s="41" t="s">
        <v>382</v>
      </c>
      <c r="C31" s="46" t="s">
        <v>264</v>
      </c>
      <c r="D31" s="186">
        <v>2</v>
      </c>
      <c r="E31" s="174"/>
      <c r="F31" s="180">
        <f t="shared" si="0"/>
        <v>0</v>
      </c>
    </row>
    <row r="32" spans="1:6" ht="12.75">
      <c r="A32" s="44"/>
      <c r="B32" s="41"/>
      <c r="C32" s="46"/>
      <c r="D32" s="14"/>
      <c r="E32" s="174"/>
      <c r="F32" s="182"/>
    </row>
    <row r="33" spans="1:243" s="50" customFormat="1" ht="12" customHeight="1">
      <c r="A33" s="316"/>
      <c r="B33" s="282" t="s">
        <v>344</v>
      </c>
      <c r="C33" s="317"/>
      <c r="D33" s="318"/>
      <c r="E33" s="312"/>
      <c r="F33" s="319">
        <f>SUM(F21:F32)</f>
        <v>0</v>
      </c>
      <c r="IG33" s="36"/>
      <c r="IH33" s="36"/>
      <c r="II33" s="36"/>
    </row>
    <row r="34" spans="1:243" s="50" customFormat="1" ht="12" customHeight="1">
      <c r="A34" s="38"/>
      <c r="B34" s="5"/>
      <c r="C34" s="39"/>
      <c r="D34" s="187"/>
      <c r="E34" s="369"/>
      <c r="F34" s="188"/>
      <c r="IG34" s="36"/>
      <c r="IH34" s="36"/>
      <c r="II34" s="36"/>
    </row>
    <row r="35" ht="12.75">
      <c r="E35" s="24"/>
    </row>
    <row r="36" spans="1:243" s="50" customFormat="1" ht="12.75">
      <c r="A36" s="305" t="s">
        <v>242</v>
      </c>
      <c r="B36" s="130" t="s">
        <v>243</v>
      </c>
      <c r="C36" s="306"/>
      <c r="D36" s="313"/>
      <c r="E36" s="314"/>
      <c r="F36" s="315"/>
      <c r="IG36" s="36"/>
      <c r="IH36" s="36"/>
      <c r="II36" s="36"/>
    </row>
    <row r="37" ht="12.75">
      <c r="E37" s="24"/>
    </row>
    <row r="38" spans="1:243" s="50" customFormat="1" ht="38.25">
      <c r="A38" s="93" t="s">
        <v>345</v>
      </c>
      <c r="B38" s="53" t="s">
        <v>383</v>
      </c>
      <c r="C38" s="54" t="s">
        <v>272</v>
      </c>
      <c r="D38" s="14">
        <v>4</v>
      </c>
      <c r="E38" s="186"/>
      <c r="F38" s="180">
        <f>D38*E38</f>
        <v>0</v>
      </c>
      <c r="IG38" s="36"/>
      <c r="IH38" s="36"/>
      <c r="II38" s="36"/>
    </row>
    <row r="39" spans="1:243" s="50" customFormat="1" ht="12.75">
      <c r="A39" s="190"/>
      <c r="B39" s="55"/>
      <c r="C39" s="56"/>
      <c r="D39" s="14"/>
      <c r="E39" s="186"/>
      <c r="F39" s="180"/>
      <c r="IG39" s="36"/>
      <c r="IH39" s="36"/>
      <c r="II39" s="36"/>
    </row>
    <row r="40" spans="1:243" s="50" customFormat="1" ht="127.5">
      <c r="A40" s="93" t="s">
        <v>293</v>
      </c>
      <c r="B40" s="57" t="s">
        <v>384</v>
      </c>
      <c r="C40" s="58" t="s">
        <v>272</v>
      </c>
      <c r="D40" s="186">
        <v>5</v>
      </c>
      <c r="E40" s="186"/>
      <c r="F40" s="180">
        <f>D40*E40</f>
        <v>0</v>
      </c>
      <c r="IG40" s="36"/>
      <c r="IH40" s="36"/>
      <c r="II40" s="36"/>
    </row>
    <row r="41" spans="1:6" ht="12.75">
      <c r="A41" s="93"/>
      <c r="B41" s="77"/>
      <c r="D41" s="33"/>
      <c r="E41" s="186"/>
      <c r="F41" s="180"/>
    </row>
    <row r="42" spans="1:6" ht="114.75" customHeight="1">
      <c r="A42" s="93" t="s">
        <v>294</v>
      </c>
      <c r="B42" s="74" t="s">
        <v>385</v>
      </c>
      <c r="C42" s="33" t="s">
        <v>439</v>
      </c>
      <c r="D42" s="186"/>
      <c r="E42" s="186"/>
      <c r="F42" s="180">
        <f>D42*E42</f>
        <v>0</v>
      </c>
    </row>
    <row r="43" spans="1:6" ht="12.75">
      <c r="A43" s="93"/>
      <c r="B43" s="74"/>
      <c r="D43" s="33"/>
      <c r="E43" s="186"/>
      <c r="F43" s="180"/>
    </row>
    <row r="44" spans="1:6" ht="38.25">
      <c r="A44" s="93" t="s">
        <v>295</v>
      </c>
      <c r="B44" s="74" t="s">
        <v>510</v>
      </c>
      <c r="C44" s="33" t="s">
        <v>439</v>
      </c>
      <c r="D44" s="186">
        <v>1</v>
      </c>
      <c r="E44" s="186"/>
      <c r="F44" s="180">
        <f>D44*E44</f>
        <v>0</v>
      </c>
    </row>
    <row r="45" spans="1:243" s="50" customFormat="1" ht="12.75">
      <c r="A45" s="44"/>
      <c r="B45" s="59"/>
      <c r="C45" s="60"/>
      <c r="D45" s="189"/>
      <c r="E45" s="174"/>
      <c r="F45" s="184"/>
      <c r="IG45" s="36"/>
      <c r="IH45" s="36"/>
      <c r="II45" s="36"/>
    </row>
    <row r="46" spans="1:243" s="50" customFormat="1" ht="12.75">
      <c r="A46" s="316"/>
      <c r="B46" s="320" t="s">
        <v>346</v>
      </c>
      <c r="C46" s="317"/>
      <c r="D46" s="318"/>
      <c r="E46" s="312"/>
      <c r="F46" s="321">
        <f>SUM(F38:F45)</f>
        <v>0</v>
      </c>
      <c r="IG46" s="36"/>
      <c r="IH46" s="36"/>
      <c r="II46" s="36"/>
    </row>
    <row r="47" spans="1:243" s="50" customFormat="1" ht="12.75">
      <c r="A47" s="38"/>
      <c r="B47" s="61"/>
      <c r="C47" s="39"/>
      <c r="D47" s="187"/>
      <c r="E47" s="369"/>
      <c r="F47" s="184"/>
      <c r="IG47" s="36"/>
      <c r="IH47" s="36"/>
      <c r="II47" s="36"/>
    </row>
    <row r="48" spans="1:243" s="50" customFormat="1" ht="12.75">
      <c r="A48" s="38"/>
      <c r="B48" s="61"/>
      <c r="C48" s="39"/>
      <c r="D48" s="187"/>
      <c r="E48" s="369"/>
      <c r="F48" s="184"/>
      <c r="IG48" s="36"/>
      <c r="IH48" s="36"/>
      <c r="II48" s="36"/>
    </row>
    <row r="49" spans="1:243" s="50" customFormat="1" ht="12.75">
      <c r="A49" s="38"/>
      <c r="B49" s="61"/>
      <c r="C49" s="39"/>
      <c r="D49" s="187"/>
      <c r="E49" s="174"/>
      <c r="F49" s="184"/>
      <c r="IG49" s="36"/>
      <c r="IH49" s="36"/>
      <c r="II49" s="36"/>
    </row>
    <row r="50" spans="1:243" s="50" customFormat="1" ht="12.75">
      <c r="A50" s="305" t="s">
        <v>244</v>
      </c>
      <c r="B50" s="130" t="s">
        <v>347</v>
      </c>
      <c r="C50" s="306"/>
      <c r="D50" s="313"/>
      <c r="E50" s="314"/>
      <c r="F50" s="315"/>
      <c r="IG50" s="36"/>
      <c r="IH50" s="36"/>
      <c r="II50" s="36"/>
    </row>
    <row r="51" spans="3:5" ht="12.75">
      <c r="C51" s="54"/>
      <c r="D51" s="37"/>
      <c r="E51" s="24"/>
    </row>
    <row r="52" spans="1:5" ht="12.75">
      <c r="A52" s="38"/>
      <c r="B52" s="95" t="s">
        <v>324</v>
      </c>
      <c r="C52" s="39"/>
      <c r="D52" s="40"/>
      <c r="E52" s="24"/>
    </row>
    <row r="53" spans="1:247" ht="64.5" customHeight="1">
      <c r="A53" s="38"/>
      <c r="B53" s="401" t="s">
        <v>511</v>
      </c>
      <c r="C53" s="396"/>
      <c r="D53" s="396"/>
      <c r="E53" s="396"/>
      <c r="F53" s="396"/>
      <c r="IJ53" s="35"/>
      <c r="IK53" s="35"/>
      <c r="IL53" s="35"/>
      <c r="IM53" s="35"/>
    </row>
    <row r="54" spans="1:247" ht="12.75">
      <c r="A54" s="38"/>
      <c r="B54" s="41"/>
      <c r="C54" s="39"/>
      <c r="D54" s="40"/>
      <c r="E54" s="24"/>
      <c r="IJ54" s="35"/>
      <c r="IK54" s="35"/>
      <c r="IL54" s="35"/>
      <c r="IM54" s="35"/>
    </row>
    <row r="55" spans="1:247" ht="89.25" customHeight="1">
      <c r="A55" s="191" t="s">
        <v>298</v>
      </c>
      <c r="B55" s="1" t="s">
        <v>512</v>
      </c>
      <c r="C55" s="23" t="s">
        <v>264</v>
      </c>
      <c r="D55" s="3">
        <v>2</v>
      </c>
      <c r="E55" s="186"/>
      <c r="F55" s="182">
        <f>D55*E55</f>
        <v>0</v>
      </c>
      <c r="IJ55" s="35"/>
      <c r="IK55" s="35"/>
      <c r="IL55" s="35"/>
      <c r="IM55" s="35"/>
    </row>
    <row r="56" spans="1:247" ht="12.75">
      <c r="A56" s="191"/>
      <c r="B56" s="24"/>
      <c r="C56" s="18"/>
      <c r="D56" s="22"/>
      <c r="E56" s="186"/>
      <c r="F56" s="182"/>
      <c r="IJ56" s="35"/>
      <c r="IK56" s="35"/>
      <c r="IL56" s="35"/>
      <c r="IM56" s="35"/>
    </row>
    <row r="57" spans="1:247" ht="90" customHeight="1">
      <c r="A57" s="191" t="s">
        <v>300</v>
      </c>
      <c r="B57" s="1" t="s">
        <v>513</v>
      </c>
      <c r="C57" s="23" t="s">
        <v>264</v>
      </c>
      <c r="D57" s="3">
        <v>1</v>
      </c>
      <c r="E57" s="186"/>
      <c r="F57" s="182">
        <f>D57*E57</f>
        <v>0</v>
      </c>
      <c r="IJ57" s="35"/>
      <c r="IK57" s="35"/>
      <c r="IL57" s="35"/>
      <c r="IM57" s="35"/>
    </row>
    <row r="58" spans="1:247" ht="12.75">
      <c r="A58" s="191"/>
      <c r="B58" s="41"/>
      <c r="C58" s="39"/>
      <c r="D58" s="40"/>
      <c r="E58" s="174"/>
      <c r="F58" s="182"/>
      <c r="IJ58" s="35"/>
      <c r="IK58" s="35"/>
      <c r="IL58" s="35"/>
      <c r="IM58" s="35"/>
    </row>
    <row r="59" spans="1:243" s="50" customFormat="1" ht="12.75">
      <c r="A59" s="322"/>
      <c r="B59" s="323" t="s">
        <v>348</v>
      </c>
      <c r="C59" s="302"/>
      <c r="D59" s="324"/>
      <c r="E59" s="312"/>
      <c r="F59" s="321">
        <f>SUM(F55:F58)</f>
        <v>0</v>
      </c>
      <c r="IG59" s="36"/>
      <c r="IH59" s="36"/>
      <c r="II59" s="36"/>
    </row>
    <row r="60" spans="1:243" s="50" customFormat="1" ht="12.75">
      <c r="A60" s="17"/>
      <c r="B60" s="62"/>
      <c r="C60" s="33"/>
      <c r="D60" s="34"/>
      <c r="E60" s="174"/>
      <c r="F60" s="184"/>
      <c r="IG60" s="36"/>
      <c r="IH60" s="36"/>
      <c r="II60" s="36"/>
    </row>
    <row r="61" spans="1:243" s="50" customFormat="1" ht="12.75">
      <c r="A61" s="17"/>
      <c r="B61" s="62"/>
      <c r="C61" s="33"/>
      <c r="D61" s="34"/>
      <c r="E61" s="174"/>
      <c r="F61" s="184"/>
      <c r="IG61" s="36"/>
      <c r="IH61" s="36"/>
      <c r="II61" s="36"/>
    </row>
    <row r="62" spans="1:6" ht="12.75">
      <c r="A62" s="87" t="s">
        <v>246</v>
      </c>
      <c r="B62" s="91" t="s">
        <v>247</v>
      </c>
      <c r="C62" s="88"/>
      <c r="D62" s="89"/>
      <c r="E62" s="90"/>
      <c r="F62" s="92"/>
    </row>
    <row r="63" spans="1:6" ht="76.5" customHeight="1">
      <c r="A63" s="63"/>
      <c r="B63" s="400" t="s">
        <v>514</v>
      </c>
      <c r="C63" s="396"/>
      <c r="D63" s="396"/>
      <c r="E63" s="396"/>
      <c r="F63" s="396"/>
    </row>
    <row r="64" spans="5:247" ht="12.75">
      <c r="E64" s="24"/>
      <c r="IJ64" s="35"/>
      <c r="IK64" s="35"/>
      <c r="IL64" s="35"/>
      <c r="IM64" s="35"/>
    </row>
    <row r="65" spans="1:247" ht="102" customHeight="1">
      <c r="A65" s="93" t="s">
        <v>307</v>
      </c>
      <c r="B65" s="6" t="s">
        <v>349</v>
      </c>
      <c r="C65" s="33" t="s">
        <v>270</v>
      </c>
      <c r="D65" s="34">
        <v>5</v>
      </c>
      <c r="E65" s="186"/>
      <c r="F65" s="182">
        <f>D65*E65</f>
        <v>0</v>
      </c>
      <c r="IJ65" s="35"/>
      <c r="IK65" s="35"/>
      <c r="IL65" s="35"/>
      <c r="IM65" s="35"/>
    </row>
    <row r="66" spans="1:247" ht="12.75">
      <c r="A66" s="93"/>
      <c r="E66" s="186"/>
      <c r="F66" s="182"/>
      <c r="IJ66" s="35"/>
      <c r="IK66" s="35"/>
      <c r="IL66" s="35"/>
      <c r="IM66" s="35"/>
    </row>
    <row r="67" spans="1:247" ht="105.75" customHeight="1">
      <c r="A67" s="93" t="s">
        <v>309</v>
      </c>
      <c r="B67" s="64" t="s">
        <v>386</v>
      </c>
      <c r="C67" s="33" t="s">
        <v>270</v>
      </c>
      <c r="D67" s="34">
        <v>18</v>
      </c>
      <c r="E67" s="186"/>
      <c r="F67" s="182">
        <f>D67*E67</f>
        <v>0</v>
      </c>
      <c r="IJ67" s="35"/>
      <c r="IK67" s="35"/>
      <c r="IL67" s="35"/>
      <c r="IM67" s="35"/>
    </row>
    <row r="68" spans="1:247" ht="12.75">
      <c r="A68" s="93"/>
      <c r="E68" s="186"/>
      <c r="F68" s="182"/>
      <c r="IJ68" s="35"/>
      <c r="IK68" s="35"/>
      <c r="IL68" s="35"/>
      <c r="IM68" s="35"/>
    </row>
    <row r="69" spans="1:247" ht="102">
      <c r="A69" s="93" t="s">
        <v>311</v>
      </c>
      <c r="B69" s="6" t="s">
        <v>350</v>
      </c>
      <c r="C69" s="33" t="s">
        <v>270</v>
      </c>
      <c r="D69" s="45">
        <v>121</v>
      </c>
      <c r="E69" s="186"/>
      <c r="F69" s="182">
        <f>D69*E69</f>
        <v>0</v>
      </c>
      <c r="IJ69" s="35"/>
      <c r="IK69" s="35"/>
      <c r="IL69" s="35"/>
      <c r="IM69" s="35"/>
    </row>
    <row r="70" spans="1:247" ht="12.75">
      <c r="A70" s="93"/>
      <c r="E70" s="186"/>
      <c r="F70" s="182"/>
      <c r="IJ70" s="35"/>
      <c r="IK70" s="35"/>
      <c r="IL70" s="35"/>
      <c r="IM70" s="35"/>
    </row>
    <row r="71" spans="1:247" ht="51">
      <c r="A71" s="93" t="s">
        <v>351</v>
      </c>
      <c r="B71" s="6" t="s">
        <v>352</v>
      </c>
      <c r="C71" s="33" t="s">
        <v>272</v>
      </c>
      <c r="D71" s="45">
        <v>46</v>
      </c>
      <c r="E71" s="186"/>
      <c r="F71" s="182">
        <f>D71*E71</f>
        <v>0</v>
      </c>
      <c r="IJ71" s="35"/>
      <c r="IK71" s="35"/>
      <c r="IL71" s="35"/>
      <c r="IM71" s="35"/>
    </row>
    <row r="72" spans="1:247" ht="12.75">
      <c r="A72" s="93"/>
      <c r="E72" s="174"/>
      <c r="F72" s="182"/>
      <c r="IJ72" s="35"/>
      <c r="IK72" s="35"/>
      <c r="IL72" s="35"/>
      <c r="IM72" s="35"/>
    </row>
    <row r="73" spans="1:6" ht="12.75">
      <c r="A73" s="316"/>
      <c r="B73" s="320" t="s">
        <v>353</v>
      </c>
      <c r="C73" s="317"/>
      <c r="D73" s="325"/>
      <c r="E73" s="312"/>
      <c r="F73" s="304">
        <f>SUM(F65:F72)</f>
        <v>0</v>
      </c>
    </row>
    <row r="74" spans="3:6" ht="12.75">
      <c r="C74" s="46"/>
      <c r="D74" s="37"/>
      <c r="E74" s="174"/>
      <c r="F74" s="182"/>
    </row>
    <row r="75" spans="1:243" s="50" customFormat="1" ht="12.75">
      <c r="A75" s="17"/>
      <c r="B75" s="6"/>
      <c r="C75" s="33"/>
      <c r="D75" s="34"/>
      <c r="E75" s="174"/>
      <c r="F75" s="184"/>
      <c r="IG75" s="36"/>
      <c r="IH75" s="36"/>
      <c r="II75" s="36"/>
    </row>
    <row r="76" spans="1:6" ht="12.75">
      <c r="A76" s="305" t="s">
        <v>248</v>
      </c>
      <c r="B76" s="130" t="s">
        <v>354</v>
      </c>
      <c r="C76" s="306"/>
      <c r="D76" s="313"/>
      <c r="E76" s="314"/>
      <c r="F76" s="308"/>
    </row>
    <row r="77" ht="12.75">
      <c r="E77" s="24"/>
    </row>
    <row r="78" spans="1:243" s="50" customFormat="1" ht="39" customHeight="1">
      <c r="A78" s="192" t="s">
        <v>313</v>
      </c>
      <c r="B78" s="25" t="s">
        <v>387</v>
      </c>
      <c r="C78" s="23" t="s">
        <v>270</v>
      </c>
      <c r="D78" s="3">
        <v>125</v>
      </c>
      <c r="E78" s="174"/>
      <c r="F78" s="180">
        <f>D78*E78</f>
        <v>0</v>
      </c>
      <c r="IG78" s="36"/>
      <c r="IH78" s="36"/>
      <c r="II78" s="36"/>
    </row>
    <row r="79" spans="1:243" s="50" customFormat="1" ht="12.75">
      <c r="A79" s="17"/>
      <c r="B79" s="6"/>
      <c r="C79" s="33"/>
      <c r="D79" s="45"/>
      <c r="E79" s="174"/>
      <c r="F79" s="184"/>
      <c r="IG79" s="36"/>
      <c r="IH79" s="36"/>
      <c r="II79" s="36"/>
    </row>
    <row r="80" spans="1:243" s="50" customFormat="1" ht="12.75">
      <c r="A80" s="322"/>
      <c r="B80" s="282" t="s">
        <v>355</v>
      </c>
      <c r="C80" s="326"/>
      <c r="D80" s="327"/>
      <c r="E80" s="312"/>
      <c r="F80" s="321">
        <f>SUM(F78:F79)</f>
        <v>0</v>
      </c>
      <c r="IG80" s="36"/>
      <c r="IH80" s="36"/>
      <c r="II80" s="36"/>
    </row>
    <row r="81" spans="1:243" s="50" customFormat="1" ht="12.75">
      <c r="A81" s="17"/>
      <c r="B81" s="5"/>
      <c r="C81" s="65"/>
      <c r="D81" s="66"/>
      <c r="E81" s="174"/>
      <c r="F81" s="184"/>
      <c r="IG81" s="36"/>
      <c r="IH81" s="36"/>
      <c r="II81" s="36"/>
    </row>
    <row r="82" spans="1:243" s="50" customFormat="1" ht="12.75">
      <c r="A82" s="17"/>
      <c r="B82" s="5"/>
      <c r="C82" s="65"/>
      <c r="D82" s="66"/>
      <c r="E82" s="174"/>
      <c r="F82" s="184"/>
      <c r="IG82" s="36"/>
      <c r="IH82" s="36"/>
      <c r="II82" s="36"/>
    </row>
    <row r="83" spans="1:243" s="50" customFormat="1" ht="12.75">
      <c r="A83" s="17"/>
      <c r="B83" s="5"/>
      <c r="C83" s="65"/>
      <c r="D83" s="66"/>
      <c r="E83" s="174"/>
      <c r="F83" s="184"/>
      <c r="IG83" s="36"/>
      <c r="IH83" s="36"/>
      <c r="II83" s="36"/>
    </row>
    <row r="84" spans="1:243" s="50" customFormat="1" ht="12.75">
      <c r="A84" s="305" t="s">
        <v>250</v>
      </c>
      <c r="B84" s="130" t="s">
        <v>356</v>
      </c>
      <c r="C84" s="306"/>
      <c r="D84" s="313"/>
      <c r="E84" s="314"/>
      <c r="F84" s="315"/>
      <c r="IG84" s="36"/>
      <c r="IH84" s="36"/>
      <c r="II84" s="36"/>
    </row>
    <row r="85" spans="1:243" s="50" customFormat="1" ht="12.75">
      <c r="A85" s="17"/>
      <c r="B85" s="5"/>
      <c r="C85" s="65"/>
      <c r="D85" s="66"/>
      <c r="E85" s="24"/>
      <c r="IG85" s="36"/>
      <c r="IH85" s="36"/>
      <c r="II85" s="36"/>
    </row>
    <row r="86" spans="1:243" s="50" customFormat="1" ht="97.5" customHeight="1">
      <c r="A86" s="193" t="s">
        <v>357</v>
      </c>
      <c r="B86" s="68" t="s">
        <v>358</v>
      </c>
      <c r="C86" s="33" t="s">
        <v>270</v>
      </c>
      <c r="D86" s="34">
        <v>27</v>
      </c>
      <c r="E86" s="186"/>
      <c r="F86" s="180">
        <f>D86*E86</f>
        <v>0</v>
      </c>
      <c r="IG86" s="36"/>
      <c r="IH86" s="36"/>
      <c r="II86" s="36"/>
    </row>
    <row r="87" spans="1:243" s="50" customFormat="1" ht="12.75">
      <c r="A87" s="93"/>
      <c r="B87" s="69"/>
      <c r="C87" s="33"/>
      <c r="D87" s="34"/>
      <c r="E87" s="186"/>
      <c r="F87" s="180"/>
      <c r="IG87" s="36"/>
      <c r="IH87" s="36"/>
      <c r="II87" s="36"/>
    </row>
    <row r="88" spans="1:243" s="50" customFormat="1" ht="96" customHeight="1">
      <c r="A88" s="193" t="s">
        <v>359</v>
      </c>
      <c r="B88" s="68" t="s">
        <v>360</v>
      </c>
      <c r="C88" s="33" t="s">
        <v>272</v>
      </c>
      <c r="D88" s="45">
        <v>8</v>
      </c>
      <c r="E88" s="186"/>
      <c r="F88" s="180">
        <f aca="true" t="shared" si="1" ref="F88:F93">D88*E88</f>
        <v>0</v>
      </c>
      <c r="IG88" s="36"/>
      <c r="IH88" s="36"/>
      <c r="II88" s="36"/>
    </row>
    <row r="89" spans="1:243" s="50" customFormat="1" ht="12.75">
      <c r="A89" s="93"/>
      <c r="B89" s="70"/>
      <c r="C89" s="36"/>
      <c r="D89" s="45"/>
      <c r="E89" s="186"/>
      <c r="F89" s="184"/>
      <c r="IG89" s="36"/>
      <c r="IH89" s="36"/>
      <c r="II89" s="36"/>
    </row>
    <row r="90" spans="1:243" s="50" customFormat="1" ht="26.25" customHeight="1">
      <c r="A90" s="193" t="s">
        <v>361</v>
      </c>
      <c r="B90" s="71" t="s">
        <v>363</v>
      </c>
      <c r="C90" s="24"/>
      <c r="D90" s="45"/>
      <c r="E90" s="186"/>
      <c r="F90" s="184"/>
      <c r="IG90" s="36"/>
      <c r="IH90" s="36"/>
      <c r="II90" s="36"/>
    </row>
    <row r="91" spans="1:243" s="50" customFormat="1" ht="12.75">
      <c r="A91" s="193"/>
      <c r="B91" s="71" t="s">
        <v>364</v>
      </c>
      <c r="C91" s="33" t="s">
        <v>264</v>
      </c>
      <c r="D91" s="34"/>
      <c r="E91" s="186"/>
      <c r="F91" s="180">
        <f t="shared" si="1"/>
        <v>0</v>
      </c>
      <c r="IG91" s="36"/>
      <c r="IH91" s="36"/>
      <c r="II91" s="36"/>
    </row>
    <row r="92" spans="1:243" s="50" customFormat="1" ht="12.75">
      <c r="A92" s="193"/>
      <c r="B92" s="71"/>
      <c r="C92" s="33"/>
      <c r="D92" s="34"/>
      <c r="E92" s="186"/>
      <c r="F92" s="184"/>
      <c r="IG92" s="36"/>
      <c r="IH92" s="36"/>
      <c r="II92" s="36"/>
    </row>
    <row r="93" spans="1:243" s="50" customFormat="1" ht="38.25">
      <c r="A93" s="193" t="s">
        <v>362</v>
      </c>
      <c r="B93" s="71" t="s">
        <v>515</v>
      </c>
      <c r="C93" s="33" t="s">
        <v>270</v>
      </c>
      <c r="D93" s="34">
        <v>14</v>
      </c>
      <c r="E93" s="186"/>
      <c r="F93" s="180">
        <f t="shared" si="1"/>
        <v>0</v>
      </c>
      <c r="IG93" s="36"/>
      <c r="IH93" s="36"/>
      <c r="II93" s="36"/>
    </row>
    <row r="94" spans="1:243" s="50" customFormat="1" ht="12.75">
      <c r="A94" s="67"/>
      <c r="B94" s="71"/>
      <c r="C94" s="33"/>
      <c r="D94" s="34"/>
      <c r="E94" s="174"/>
      <c r="F94" s="184"/>
      <c r="IG94" s="36"/>
      <c r="IH94" s="36"/>
      <c r="II94" s="36"/>
    </row>
    <row r="95" spans="1:243" s="50" customFormat="1" ht="12.75">
      <c r="A95" s="322"/>
      <c r="B95" s="282" t="s">
        <v>365</v>
      </c>
      <c r="C95" s="302"/>
      <c r="D95" s="324"/>
      <c r="E95" s="312"/>
      <c r="F95" s="321">
        <f>SUM(F86:F94)</f>
        <v>0</v>
      </c>
      <c r="IG95" s="36"/>
      <c r="IH95" s="36"/>
      <c r="II95" s="36"/>
    </row>
    <row r="96" spans="1:243" s="50" customFormat="1" ht="12.75">
      <c r="A96" s="17"/>
      <c r="B96" s="5"/>
      <c r="C96" s="33"/>
      <c r="D96" s="34"/>
      <c r="E96" s="174"/>
      <c r="F96" s="184"/>
      <c r="IG96" s="36"/>
      <c r="IH96" s="36"/>
      <c r="II96" s="36"/>
    </row>
    <row r="97" spans="1:243" s="50" customFormat="1" ht="12.75">
      <c r="A97" s="17"/>
      <c r="B97" s="5"/>
      <c r="C97" s="33"/>
      <c r="D97" s="34"/>
      <c r="E97" s="174"/>
      <c r="F97" s="184"/>
      <c r="IG97" s="36"/>
      <c r="IH97" s="36"/>
      <c r="II97" s="36"/>
    </row>
    <row r="98" spans="1:243" s="50" customFormat="1" ht="12.75">
      <c r="A98" s="17"/>
      <c r="B98" s="5"/>
      <c r="C98" s="33"/>
      <c r="D98" s="34"/>
      <c r="E98" s="174"/>
      <c r="F98" s="184"/>
      <c r="IG98" s="36"/>
      <c r="IH98" s="36"/>
      <c r="II98" s="36"/>
    </row>
    <row r="99" spans="1:243" s="50" customFormat="1" ht="12.75">
      <c r="A99" s="17"/>
      <c r="B99" s="5"/>
      <c r="C99" s="33"/>
      <c r="D99" s="34"/>
      <c r="E99" s="174"/>
      <c r="F99" s="184"/>
      <c r="IG99" s="36"/>
      <c r="IH99" s="36"/>
      <c r="II99" s="36"/>
    </row>
    <row r="100" spans="1:243" s="50" customFormat="1" ht="12.75">
      <c r="A100" s="17"/>
      <c r="B100" s="5"/>
      <c r="C100" s="33"/>
      <c r="D100" s="34"/>
      <c r="E100" s="174"/>
      <c r="F100" s="184"/>
      <c r="IG100" s="36"/>
      <c r="IH100" s="36"/>
      <c r="II100" s="36"/>
    </row>
    <row r="101" spans="1:6" ht="12.75">
      <c r="A101" s="305" t="s">
        <v>366</v>
      </c>
      <c r="B101" s="130" t="s">
        <v>251</v>
      </c>
      <c r="C101" s="306"/>
      <c r="D101" s="313"/>
      <c r="E101" s="314"/>
      <c r="F101" s="308"/>
    </row>
    <row r="102" ht="12.75">
      <c r="E102" s="24"/>
    </row>
    <row r="103" spans="1:6" ht="75" customHeight="1">
      <c r="A103" s="93" t="s">
        <v>367</v>
      </c>
      <c r="B103" s="35" t="s">
        <v>389</v>
      </c>
      <c r="C103" s="46" t="s">
        <v>270</v>
      </c>
      <c r="D103" s="37">
        <v>120</v>
      </c>
      <c r="E103" s="186"/>
      <c r="F103" s="182">
        <f>D103*E103</f>
        <v>0</v>
      </c>
    </row>
    <row r="104" spans="1:6" ht="12.75">
      <c r="A104" s="93"/>
      <c r="C104" s="46"/>
      <c r="D104" s="37"/>
      <c r="E104" s="186"/>
      <c r="F104" s="182"/>
    </row>
    <row r="105" spans="1:6" ht="51.75" customHeight="1">
      <c r="A105" s="93" t="s">
        <v>368</v>
      </c>
      <c r="B105" s="55" t="s">
        <v>388</v>
      </c>
      <c r="C105" s="46" t="s">
        <v>270</v>
      </c>
      <c r="D105" s="37">
        <v>170</v>
      </c>
      <c r="E105" s="186"/>
      <c r="F105" s="182">
        <f>D105*E105</f>
        <v>0</v>
      </c>
    </row>
    <row r="106" spans="1:6" ht="12.75">
      <c r="A106" s="93"/>
      <c r="B106" s="55"/>
      <c r="C106" s="46"/>
      <c r="D106" s="37"/>
      <c r="E106" s="186"/>
      <c r="F106" s="182"/>
    </row>
    <row r="107" spans="1:6" ht="114.75">
      <c r="A107" s="93" t="s">
        <v>369</v>
      </c>
      <c r="B107" s="53" t="s">
        <v>400</v>
      </c>
      <c r="C107" s="46" t="s">
        <v>270</v>
      </c>
      <c r="D107" s="37">
        <v>40</v>
      </c>
      <c r="E107" s="186"/>
      <c r="F107" s="182">
        <f>D107*E107</f>
        <v>0</v>
      </c>
    </row>
    <row r="108" spans="1:6" ht="12.75">
      <c r="A108" s="93"/>
      <c r="B108" s="53"/>
      <c r="C108" s="46"/>
      <c r="D108" s="37"/>
      <c r="E108" s="174"/>
      <c r="F108" s="182"/>
    </row>
    <row r="109" spans="1:6" ht="12.75">
      <c r="A109" s="309"/>
      <c r="B109" s="328" t="s">
        <v>370</v>
      </c>
      <c r="C109" s="329"/>
      <c r="D109" s="330"/>
      <c r="E109" s="312"/>
      <c r="F109" s="304">
        <f>SUM(F103:F108)</f>
        <v>0</v>
      </c>
    </row>
    <row r="110" spans="1:6" ht="12.75">
      <c r="A110" s="48"/>
      <c r="B110" s="59"/>
      <c r="C110" s="72"/>
      <c r="D110" s="73"/>
      <c r="E110" s="174"/>
      <c r="F110" s="182"/>
    </row>
    <row r="111" spans="1:6" ht="12.75">
      <c r="A111" s="48"/>
      <c r="B111" s="59"/>
      <c r="C111" s="72"/>
      <c r="D111" s="73"/>
      <c r="E111" s="174"/>
      <c r="F111" s="182"/>
    </row>
    <row r="112" spans="1:6" ht="12.75">
      <c r="A112" s="331" t="s">
        <v>252</v>
      </c>
      <c r="B112" s="332" t="s">
        <v>253</v>
      </c>
      <c r="C112" s="333"/>
      <c r="D112" s="334"/>
      <c r="E112" s="335"/>
      <c r="F112" s="308"/>
    </row>
    <row r="113" ht="12.75">
      <c r="E113" s="24"/>
    </row>
    <row r="114" spans="1:6" ht="63.75">
      <c r="A114" s="93" t="s">
        <v>371</v>
      </c>
      <c r="B114" s="28" t="s">
        <v>401</v>
      </c>
      <c r="C114" s="46" t="s">
        <v>270</v>
      </c>
      <c r="D114" s="45">
        <v>15</v>
      </c>
      <c r="E114" s="186"/>
      <c r="F114" s="182">
        <f>D114*E114</f>
        <v>0</v>
      </c>
    </row>
    <row r="115" spans="1:6" ht="12.75">
      <c r="A115" s="93"/>
      <c r="C115" s="46"/>
      <c r="D115" s="37"/>
      <c r="E115" s="186"/>
      <c r="F115" s="182"/>
    </row>
    <row r="116" spans="1:6" ht="38.25">
      <c r="A116" s="93" t="s">
        <v>372</v>
      </c>
      <c r="B116" s="41" t="s">
        <v>516</v>
      </c>
      <c r="C116" s="58" t="s">
        <v>272</v>
      </c>
      <c r="D116" s="45">
        <v>12</v>
      </c>
      <c r="E116" s="186"/>
      <c r="F116" s="182">
        <f aca="true" t="shared" si="2" ref="F116:F122">D116*E116</f>
        <v>0</v>
      </c>
    </row>
    <row r="117" spans="1:6" ht="12.75">
      <c r="A117" s="93"/>
      <c r="B117" s="41"/>
      <c r="C117" s="58"/>
      <c r="D117" s="45"/>
      <c r="E117" s="186"/>
      <c r="F117" s="182"/>
    </row>
    <row r="118" spans="1:6" ht="114.75">
      <c r="A118" s="192" t="s">
        <v>373</v>
      </c>
      <c r="B118" s="25" t="s">
        <v>402</v>
      </c>
      <c r="C118" s="23" t="s">
        <v>270</v>
      </c>
      <c r="D118" s="3">
        <v>125</v>
      </c>
      <c r="E118" s="186"/>
      <c r="F118" s="182">
        <f t="shared" si="2"/>
        <v>0</v>
      </c>
    </row>
    <row r="119" spans="1:6" ht="12.75">
      <c r="A119" s="192"/>
      <c r="B119" s="24"/>
      <c r="C119" s="18"/>
      <c r="D119" s="24"/>
      <c r="E119" s="186"/>
      <c r="F119" s="182"/>
    </row>
    <row r="120" spans="1:6" ht="89.25">
      <c r="A120" s="192" t="s">
        <v>374</v>
      </c>
      <c r="B120" s="1" t="s">
        <v>403</v>
      </c>
      <c r="C120" s="23" t="s">
        <v>270</v>
      </c>
      <c r="D120" s="3">
        <v>20</v>
      </c>
      <c r="E120" s="186"/>
      <c r="F120" s="182">
        <f t="shared" si="2"/>
        <v>0</v>
      </c>
    </row>
    <row r="121" spans="1:6" ht="12.75">
      <c r="A121" s="192"/>
      <c r="B121" s="24"/>
      <c r="C121" s="18"/>
      <c r="D121" s="51"/>
      <c r="E121" s="186"/>
      <c r="F121" s="182"/>
    </row>
    <row r="122" spans="1:248" ht="76.5">
      <c r="A122" s="192" t="s">
        <v>375</v>
      </c>
      <c r="B122" s="1" t="s">
        <v>404</v>
      </c>
      <c r="C122" s="23" t="s">
        <v>270</v>
      </c>
      <c r="D122" s="3">
        <v>20</v>
      </c>
      <c r="E122" s="186"/>
      <c r="F122" s="182">
        <f t="shared" si="2"/>
        <v>0</v>
      </c>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c r="GS122" s="24"/>
      <c r="GT122" s="24"/>
      <c r="GU122" s="24"/>
      <c r="GV122" s="24"/>
      <c r="GW122" s="24"/>
      <c r="GX122" s="24"/>
      <c r="GY122" s="24"/>
      <c r="GZ122" s="24"/>
      <c r="HA122" s="24"/>
      <c r="HB122" s="24"/>
      <c r="HC122" s="24"/>
      <c r="HD122" s="24"/>
      <c r="HE122" s="24"/>
      <c r="HF122" s="24"/>
      <c r="HG122" s="24"/>
      <c r="HH122" s="24"/>
      <c r="HI122" s="24"/>
      <c r="HJ122" s="24"/>
      <c r="HK122" s="24"/>
      <c r="HL122" s="24"/>
      <c r="HM122" s="24"/>
      <c r="HN122" s="24"/>
      <c r="HO122" s="24"/>
      <c r="HP122" s="24"/>
      <c r="HQ122" s="24"/>
      <c r="HR122" s="24"/>
      <c r="HS122" s="24"/>
      <c r="HT122" s="24"/>
      <c r="HU122" s="24"/>
      <c r="HV122" s="24"/>
      <c r="HW122" s="24"/>
      <c r="HX122" s="24"/>
      <c r="HY122" s="24"/>
      <c r="HZ122" s="24"/>
      <c r="IA122" s="24"/>
      <c r="IB122" s="24"/>
      <c r="IC122" s="24"/>
      <c r="ID122" s="24"/>
      <c r="IE122" s="24"/>
      <c r="IF122" s="24"/>
      <c r="IG122" s="24"/>
      <c r="IH122" s="24"/>
      <c r="II122" s="24"/>
      <c r="IJ122" s="24"/>
      <c r="IK122" s="24"/>
      <c r="IL122" s="24"/>
      <c r="IM122" s="24"/>
      <c r="IN122" s="24"/>
    </row>
    <row r="123" spans="1:6" ht="12.75">
      <c r="A123" s="93"/>
      <c r="C123" s="46"/>
      <c r="D123" s="37"/>
      <c r="E123" s="174"/>
      <c r="F123" s="182"/>
    </row>
    <row r="124" spans="1:6" ht="12.75">
      <c r="A124" s="322"/>
      <c r="B124" s="282" t="s">
        <v>376</v>
      </c>
      <c r="C124" s="302"/>
      <c r="D124" s="324"/>
      <c r="E124" s="312"/>
      <c r="F124" s="304">
        <f>SUM(F114:F123)</f>
        <v>0</v>
      </c>
    </row>
    <row r="125" spans="5:6" ht="12.75">
      <c r="E125" s="174"/>
      <c r="F125" s="182"/>
    </row>
    <row r="126" spans="1:6" ht="12.75">
      <c r="A126" s="331" t="s">
        <v>518</v>
      </c>
      <c r="B126" s="332" t="s">
        <v>254</v>
      </c>
      <c r="C126" s="333"/>
      <c r="D126" s="334"/>
      <c r="E126" s="335"/>
      <c r="F126" s="308"/>
    </row>
    <row r="127" ht="12.75">
      <c r="E127" s="24"/>
    </row>
    <row r="128" spans="1:6" ht="89.25">
      <c r="A128" s="93" t="s">
        <v>377</v>
      </c>
      <c r="B128" s="53" t="s">
        <v>405</v>
      </c>
      <c r="E128" s="174"/>
      <c r="F128" s="182"/>
    </row>
    <row r="129" spans="1:6" ht="12.75">
      <c r="A129" s="93"/>
      <c r="B129" s="53" t="s">
        <v>406</v>
      </c>
      <c r="C129" s="33" t="s">
        <v>264</v>
      </c>
      <c r="D129" s="34">
        <v>1</v>
      </c>
      <c r="E129" s="174"/>
      <c r="F129" s="182">
        <f>D129*E129</f>
        <v>0</v>
      </c>
    </row>
    <row r="130" spans="1:6" ht="12.75">
      <c r="A130" s="93"/>
      <c r="B130" s="53"/>
      <c r="E130" s="174"/>
      <c r="F130" s="182"/>
    </row>
    <row r="131" spans="1:6" ht="76.5" customHeight="1">
      <c r="A131" s="93" t="s">
        <v>433</v>
      </c>
      <c r="B131" s="53" t="s">
        <v>407</v>
      </c>
      <c r="E131" s="174"/>
      <c r="F131" s="182"/>
    </row>
    <row r="132" spans="2:6" ht="12.75">
      <c r="B132" s="53" t="s">
        <v>434</v>
      </c>
      <c r="C132" s="33" t="s">
        <v>264</v>
      </c>
      <c r="D132" s="45">
        <v>1</v>
      </c>
      <c r="E132" s="174"/>
      <c r="F132" s="182">
        <f>D132*E132</f>
        <v>0</v>
      </c>
    </row>
    <row r="133" spans="5:6" ht="12.75">
      <c r="E133" s="174"/>
      <c r="F133" s="182"/>
    </row>
    <row r="134" spans="1:6" ht="12.75">
      <c r="A134" s="316"/>
      <c r="B134" s="320" t="s">
        <v>435</v>
      </c>
      <c r="C134" s="317"/>
      <c r="D134" s="325"/>
      <c r="E134" s="312"/>
      <c r="F134" s="304">
        <f>SUM(F129:F133)</f>
        <v>0</v>
      </c>
    </row>
    <row r="135" spans="1:6" ht="12.75">
      <c r="A135" s="38"/>
      <c r="B135" s="13"/>
      <c r="C135" s="39"/>
      <c r="D135" s="40"/>
      <c r="E135" s="174"/>
      <c r="F135" s="182"/>
    </row>
    <row r="136" spans="5:6" ht="12.75">
      <c r="E136" s="174"/>
      <c r="F136" s="182"/>
    </row>
    <row r="137" spans="1:6" ht="12.75">
      <c r="A137" s="331" t="s">
        <v>255</v>
      </c>
      <c r="B137" s="332" t="s">
        <v>517</v>
      </c>
      <c r="C137" s="336"/>
      <c r="D137" s="337"/>
      <c r="E137" s="335"/>
      <c r="F137" s="308"/>
    </row>
    <row r="138" ht="12.75">
      <c r="E138" s="24"/>
    </row>
    <row r="139" spans="2:6" ht="141.75" customHeight="1">
      <c r="B139" s="402" t="s">
        <v>5</v>
      </c>
      <c r="C139" s="403"/>
      <c r="D139" s="403"/>
      <c r="E139" s="403"/>
      <c r="F139" s="403"/>
    </row>
    <row r="140" spans="2:6" ht="40.5" customHeight="1">
      <c r="B140" s="399" t="s">
        <v>436</v>
      </c>
      <c r="C140" s="396"/>
      <c r="D140" s="396"/>
      <c r="E140" s="396"/>
      <c r="F140" s="396"/>
    </row>
    <row r="141" spans="4:6" ht="12.75">
      <c r="D141" s="14"/>
      <c r="E141" s="174"/>
      <c r="F141" s="182"/>
    </row>
    <row r="142" spans="1:6" ht="97.5">
      <c r="A142" s="93" t="s">
        <v>437</v>
      </c>
      <c r="B142" s="6" t="s">
        <v>408</v>
      </c>
      <c r="D142" s="14"/>
      <c r="E142" s="174"/>
      <c r="F142" s="182"/>
    </row>
    <row r="143" spans="1:6" ht="12.75">
      <c r="A143" s="93"/>
      <c r="B143" s="6" t="s">
        <v>438</v>
      </c>
      <c r="C143" s="33" t="s">
        <v>439</v>
      </c>
      <c r="D143" s="14">
        <v>1</v>
      </c>
      <c r="E143" s="174"/>
      <c r="F143" s="182">
        <f>D143*E143</f>
        <v>0</v>
      </c>
    </row>
    <row r="144" spans="1:6" ht="12.75">
      <c r="A144" s="93"/>
      <c r="D144" s="14"/>
      <c r="E144" s="174"/>
      <c r="F144" s="182"/>
    </row>
    <row r="145" spans="1:6" ht="122.25" customHeight="1">
      <c r="A145" s="93" t="s">
        <v>440</v>
      </c>
      <c r="B145" s="6" t="s">
        <v>409</v>
      </c>
      <c r="D145" s="14"/>
      <c r="E145" s="174"/>
      <c r="F145" s="182"/>
    </row>
    <row r="146" spans="1:6" ht="25.5">
      <c r="A146" s="93"/>
      <c r="B146" s="6" t="s">
        <v>441</v>
      </c>
      <c r="C146" s="33" t="s">
        <v>439</v>
      </c>
      <c r="D146" s="14">
        <v>1</v>
      </c>
      <c r="E146" s="174"/>
      <c r="F146" s="182">
        <f>D146*E146</f>
        <v>0</v>
      </c>
    </row>
    <row r="147" spans="1:6" ht="12.75">
      <c r="A147" s="93"/>
      <c r="D147" s="14"/>
      <c r="E147" s="174"/>
      <c r="F147" s="182"/>
    </row>
    <row r="148" spans="1:6" ht="86.25" customHeight="1">
      <c r="A148" s="93" t="s">
        <v>442</v>
      </c>
      <c r="B148" s="6" t="s">
        <v>410</v>
      </c>
      <c r="D148" s="14"/>
      <c r="E148" s="174"/>
      <c r="F148" s="182"/>
    </row>
    <row r="149" spans="2:6" ht="25.5">
      <c r="B149" s="6" t="s">
        <v>443</v>
      </c>
      <c r="C149" s="33" t="s">
        <v>439</v>
      </c>
      <c r="D149" s="14">
        <v>1</v>
      </c>
      <c r="E149" s="174"/>
      <c r="F149" s="182">
        <f>D149*E149</f>
        <v>0</v>
      </c>
    </row>
    <row r="150" spans="4:6" ht="12.75">
      <c r="D150" s="14"/>
      <c r="E150" s="174"/>
      <c r="F150" s="182"/>
    </row>
    <row r="151" spans="1:6" ht="73.5">
      <c r="A151" s="93" t="s">
        <v>444</v>
      </c>
      <c r="B151" s="6" t="s">
        <v>411</v>
      </c>
      <c r="D151" s="14"/>
      <c r="E151" s="174"/>
      <c r="F151" s="182"/>
    </row>
    <row r="152" spans="1:6" ht="25.5">
      <c r="A152" s="93"/>
      <c r="B152" s="6" t="s">
        <v>445</v>
      </c>
      <c r="C152" s="33" t="s">
        <v>439</v>
      </c>
      <c r="D152" s="14">
        <v>1</v>
      </c>
      <c r="E152" s="174"/>
      <c r="F152" s="182">
        <f>D152*E152</f>
        <v>0</v>
      </c>
    </row>
    <row r="153" spans="1:6" ht="12.75">
      <c r="A153" s="93"/>
      <c r="D153" s="14"/>
      <c r="E153" s="174"/>
      <c r="F153" s="182"/>
    </row>
    <row r="154" spans="1:6" ht="99" customHeight="1">
      <c r="A154" s="93" t="s">
        <v>446</v>
      </c>
      <c r="B154" s="35" t="s">
        <v>412</v>
      </c>
      <c r="C154" s="58"/>
      <c r="D154" s="186"/>
      <c r="E154" s="174"/>
      <c r="F154" s="182"/>
    </row>
    <row r="155" spans="1:6" ht="39" customHeight="1">
      <c r="A155" s="93"/>
      <c r="B155" s="75" t="s">
        <v>413</v>
      </c>
      <c r="C155" s="58" t="s">
        <v>264</v>
      </c>
      <c r="D155" s="174">
        <v>1</v>
      </c>
      <c r="E155" s="174"/>
      <c r="F155" s="182">
        <f>D155*E155</f>
        <v>0</v>
      </c>
    </row>
    <row r="156" spans="1:6" ht="39" customHeight="1">
      <c r="A156" s="93"/>
      <c r="B156" s="75" t="s">
        <v>414</v>
      </c>
      <c r="C156" s="58" t="s">
        <v>264</v>
      </c>
      <c r="D156" s="174">
        <v>1</v>
      </c>
      <c r="E156" s="174"/>
      <c r="F156" s="182">
        <f>D156*E156</f>
        <v>0</v>
      </c>
    </row>
    <row r="157" spans="1:6" ht="25.5" customHeight="1">
      <c r="A157" s="93"/>
      <c r="B157" s="75" t="s">
        <v>447</v>
      </c>
      <c r="C157" s="18" t="s">
        <v>264</v>
      </c>
      <c r="D157" s="174">
        <v>1</v>
      </c>
      <c r="E157" s="174"/>
      <c r="F157" s="182">
        <f>D157*E157</f>
        <v>0</v>
      </c>
    </row>
    <row r="158" spans="1:6" ht="12.75">
      <c r="A158" s="93"/>
      <c r="B158" s="75"/>
      <c r="C158" s="24"/>
      <c r="D158" s="174"/>
      <c r="E158" s="174"/>
      <c r="F158" s="182"/>
    </row>
    <row r="159" spans="1:6" ht="63.75">
      <c r="A159" s="93" t="s">
        <v>448</v>
      </c>
      <c r="B159" s="6" t="s">
        <v>415</v>
      </c>
      <c r="C159" s="24"/>
      <c r="D159" s="174"/>
      <c r="E159" s="174"/>
      <c r="F159" s="182"/>
    </row>
    <row r="160" spans="2:6" ht="12.75">
      <c r="B160" s="6" t="s">
        <v>449</v>
      </c>
      <c r="C160" s="58" t="s">
        <v>264</v>
      </c>
      <c r="D160" s="174">
        <v>1</v>
      </c>
      <c r="E160" s="174"/>
      <c r="F160" s="182">
        <f>D160*E160</f>
        <v>0</v>
      </c>
    </row>
    <row r="161" spans="2:6" ht="12.75">
      <c r="B161" s="6" t="s">
        <v>450</v>
      </c>
      <c r="C161" s="58" t="s">
        <v>264</v>
      </c>
      <c r="D161" s="174">
        <v>1</v>
      </c>
      <c r="E161" s="174"/>
      <c r="F161" s="182">
        <f>D161*E161</f>
        <v>0</v>
      </c>
    </row>
    <row r="162" spans="2:6" ht="38.25" customHeight="1">
      <c r="B162" s="6" t="s">
        <v>453</v>
      </c>
      <c r="C162" s="58" t="s">
        <v>264</v>
      </c>
      <c r="D162" s="174">
        <v>1</v>
      </c>
      <c r="E162" s="174"/>
      <c r="F162" s="182">
        <f>D162*E162</f>
        <v>0</v>
      </c>
    </row>
    <row r="163" spans="2:6" ht="15" customHeight="1">
      <c r="B163" s="24"/>
      <c r="C163" s="24"/>
      <c r="D163" s="174"/>
      <c r="E163" s="174"/>
      <c r="F163" s="182"/>
    </row>
    <row r="164" spans="1:6" ht="110.25" customHeight="1">
      <c r="A164" s="93" t="s">
        <v>454</v>
      </c>
      <c r="B164" s="6" t="s">
        <v>416</v>
      </c>
      <c r="C164" s="24"/>
      <c r="D164" s="174"/>
      <c r="E164" s="174"/>
      <c r="F164" s="182"/>
    </row>
    <row r="165" spans="2:6" ht="12.75">
      <c r="B165" s="24" t="s">
        <v>455</v>
      </c>
      <c r="C165" s="58" t="s">
        <v>264</v>
      </c>
      <c r="D165" s="174">
        <v>1</v>
      </c>
      <c r="E165" s="174"/>
      <c r="F165" s="182">
        <f>D165*E165</f>
        <v>0</v>
      </c>
    </row>
    <row r="166" spans="2:6" ht="12.75">
      <c r="B166" s="24"/>
      <c r="C166" s="24"/>
      <c r="D166" s="174"/>
      <c r="E166" s="174"/>
      <c r="F166" s="182"/>
    </row>
    <row r="167" spans="1:6" ht="12.75">
      <c r="A167" s="322"/>
      <c r="B167" s="282" t="s">
        <v>6</v>
      </c>
      <c r="C167" s="302"/>
      <c r="D167" s="302"/>
      <c r="E167" s="312"/>
      <c r="F167" s="304">
        <f>SUM(F141:F166)</f>
        <v>0</v>
      </c>
    </row>
    <row r="168" spans="2:6" ht="12.75">
      <c r="B168" s="5"/>
      <c r="D168" s="33"/>
      <c r="E168" s="174"/>
      <c r="F168" s="182"/>
    </row>
    <row r="169" spans="2:6" ht="12.75">
      <c r="B169" s="5"/>
      <c r="D169" s="33"/>
      <c r="E169" s="174"/>
      <c r="F169" s="182"/>
    </row>
    <row r="170" spans="1:6" ht="12.75">
      <c r="A170" s="331" t="s">
        <v>256</v>
      </c>
      <c r="B170" s="332" t="s">
        <v>456</v>
      </c>
      <c r="C170" s="336"/>
      <c r="D170" s="337"/>
      <c r="E170" s="335"/>
      <c r="F170" s="308"/>
    </row>
    <row r="171" spans="2:5" ht="12.75">
      <c r="B171" s="5"/>
      <c r="E171" s="24"/>
    </row>
    <row r="172" spans="1:6" ht="114" customHeight="1">
      <c r="A172" s="93" t="s">
        <v>457</v>
      </c>
      <c r="B172" s="55" t="s">
        <v>417</v>
      </c>
      <c r="C172" s="33" t="s">
        <v>270</v>
      </c>
      <c r="D172" s="186">
        <v>20</v>
      </c>
      <c r="E172" s="174"/>
      <c r="F172" s="182">
        <f>D172*E172</f>
        <v>0</v>
      </c>
    </row>
    <row r="173" spans="1:6" ht="12.75">
      <c r="A173" s="93"/>
      <c r="B173" s="55"/>
      <c r="D173" s="33"/>
      <c r="E173" s="174"/>
      <c r="F173" s="182"/>
    </row>
    <row r="174" spans="1:6" ht="76.5">
      <c r="A174" s="93" t="s">
        <v>458</v>
      </c>
      <c r="B174" s="55" t="s">
        <v>418</v>
      </c>
      <c r="C174" s="33" t="s">
        <v>270</v>
      </c>
      <c r="D174" s="186">
        <v>27</v>
      </c>
      <c r="E174" s="174"/>
      <c r="F174" s="182">
        <f>D174*E174</f>
        <v>0</v>
      </c>
    </row>
    <row r="175" spans="1:6" ht="12.75">
      <c r="A175" s="93"/>
      <c r="B175" s="55"/>
      <c r="D175" s="33"/>
      <c r="E175" s="174"/>
      <c r="F175" s="182"/>
    </row>
    <row r="176" spans="1:6" ht="51">
      <c r="A176" s="93" t="s">
        <v>459</v>
      </c>
      <c r="B176" s="55" t="s">
        <v>419</v>
      </c>
      <c r="C176" s="58" t="s">
        <v>270</v>
      </c>
      <c r="D176" s="186">
        <v>12</v>
      </c>
      <c r="E176" s="174"/>
      <c r="F176" s="182">
        <f>D176*E176</f>
        <v>0</v>
      </c>
    </row>
    <row r="177" spans="2:6" ht="12.75">
      <c r="B177" s="55"/>
      <c r="D177" s="33"/>
      <c r="E177" s="174"/>
      <c r="F177" s="182"/>
    </row>
    <row r="178" spans="1:6" ht="12.75">
      <c r="A178" s="322"/>
      <c r="B178" s="282" t="s">
        <v>7</v>
      </c>
      <c r="C178" s="326"/>
      <c r="D178" s="326"/>
      <c r="E178" s="312"/>
      <c r="F178" s="304">
        <f>SUM(F172:F177)</f>
        <v>0</v>
      </c>
    </row>
    <row r="179" spans="2:5" ht="12.75">
      <c r="B179" s="76"/>
      <c r="E179" s="24"/>
    </row>
    <row r="180" ht="12.75">
      <c r="E180" s="24"/>
    </row>
    <row r="181" spans="2:5" ht="12.75">
      <c r="B181" s="76"/>
      <c r="E181" s="24"/>
    </row>
    <row r="182" spans="2:248" ht="12.75">
      <c r="B182" s="76"/>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c r="CT182" s="24"/>
      <c r="CU182" s="24"/>
      <c r="CV182" s="24"/>
      <c r="CW182" s="24"/>
      <c r="CX182" s="24"/>
      <c r="CY182" s="24"/>
      <c r="CZ182" s="24"/>
      <c r="DA182" s="24"/>
      <c r="DB182" s="24"/>
      <c r="DC182" s="24"/>
      <c r="DD182" s="24"/>
      <c r="DE182" s="24"/>
      <c r="DF182" s="24"/>
      <c r="DG182" s="24"/>
      <c r="DH182" s="24"/>
      <c r="DI182" s="24"/>
      <c r="DJ182" s="24"/>
      <c r="DK182" s="24"/>
      <c r="DL182" s="24"/>
      <c r="DM182" s="24"/>
      <c r="DN182" s="24"/>
      <c r="DO182" s="24"/>
      <c r="DP182" s="24"/>
      <c r="DQ182" s="24"/>
      <c r="DR182" s="24"/>
      <c r="DS182" s="24"/>
      <c r="DT182" s="24"/>
      <c r="DU182" s="24"/>
      <c r="DV182" s="24"/>
      <c r="DW182" s="24"/>
      <c r="DX182" s="24"/>
      <c r="DY182" s="24"/>
      <c r="DZ182" s="24"/>
      <c r="EA182" s="24"/>
      <c r="EB182" s="24"/>
      <c r="EC182" s="24"/>
      <c r="ED182" s="24"/>
      <c r="EE182" s="24"/>
      <c r="EF182" s="24"/>
      <c r="EG182" s="24"/>
      <c r="EH182" s="24"/>
      <c r="EI182" s="24"/>
      <c r="EJ182" s="24"/>
      <c r="EK182" s="24"/>
      <c r="EL182" s="24"/>
      <c r="EM182" s="24"/>
      <c r="EN182" s="24"/>
      <c r="EO182" s="24"/>
      <c r="EP182" s="24"/>
      <c r="EQ182" s="24"/>
      <c r="ER182" s="24"/>
      <c r="ES182" s="24"/>
      <c r="ET182" s="24"/>
      <c r="EU182" s="24"/>
      <c r="EV182" s="24"/>
      <c r="EW182" s="24"/>
      <c r="EX182" s="24"/>
      <c r="EY182" s="24"/>
      <c r="EZ182" s="24"/>
      <c r="FA182" s="24"/>
      <c r="FB182" s="24"/>
      <c r="FC182" s="24"/>
      <c r="FD182" s="24"/>
      <c r="FE182" s="24"/>
      <c r="FF182" s="24"/>
      <c r="FG182" s="24"/>
      <c r="FH182" s="24"/>
      <c r="FI182" s="24"/>
      <c r="FJ182" s="24"/>
      <c r="FK182" s="24"/>
      <c r="FL182" s="24"/>
      <c r="FM182" s="24"/>
      <c r="FN182" s="24"/>
      <c r="FO182" s="24"/>
      <c r="FP182" s="24"/>
      <c r="FQ182" s="24"/>
      <c r="FR182" s="24"/>
      <c r="FS182" s="24"/>
      <c r="FT182" s="24"/>
      <c r="FU182" s="24"/>
      <c r="FV182" s="24"/>
      <c r="FW182" s="24"/>
      <c r="FX182" s="24"/>
      <c r="FY182" s="24"/>
      <c r="FZ182" s="24"/>
      <c r="GA182" s="24"/>
      <c r="GB182" s="24"/>
      <c r="GC182" s="24"/>
      <c r="GD182" s="24"/>
      <c r="GE182" s="24"/>
      <c r="GF182" s="24"/>
      <c r="GG182" s="24"/>
      <c r="GH182" s="24"/>
      <c r="GI182" s="24"/>
      <c r="GJ182" s="24"/>
      <c r="GK182" s="24"/>
      <c r="GL182" s="24"/>
      <c r="GM182" s="24"/>
      <c r="GN182" s="24"/>
      <c r="GO182" s="24"/>
      <c r="GP182" s="24"/>
      <c r="GQ182" s="24"/>
      <c r="GR182" s="24"/>
      <c r="GS182" s="24"/>
      <c r="GT182" s="24"/>
      <c r="GU182" s="24"/>
      <c r="GV182" s="24"/>
      <c r="GW182" s="24"/>
      <c r="GX182" s="24"/>
      <c r="GY182" s="24"/>
      <c r="GZ182" s="24"/>
      <c r="HA182" s="24"/>
      <c r="HB182" s="24"/>
      <c r="HC182" s="24"/>
      <c r="HD182" s="24"/>
      <c r="HE182" s="24"/>
      <c r="HF182" s="24"/>
      <c r="HG182" s="24"/>
      <c r="HH182" s="24"/>
      <c r="HI182" s="24"/>
      <c r="HJ182" s="24"/>
      <c r="HK182" s="24"/>
      <c r="HL182" s="24"/>
      <c r="HM182" s="24"/>
      <c r="HN182" s="24"/>
      <c r="HO182" s="24"/>
      <c r="HP182" s="24"/>
      <c r="HQ182" s="24"/>
      <c r="HR182" s="24"/>
      <c r="HS182" s="24"/>
      <c r="HT182" s="24"/>
      <c r="HU182" s="24"/>
      <c r="HV182" s="24"/>
      <c r="HW182" s="24"/>
      <c r="HX182" s="24"/>
      <c r="HY182" s="24"/>
      <c r="HZ182" s="24"/>
      <c r="IA182" s="24"/>
      <c r="IB182" s="24"/>
      <c r="IC182" s="24"/>
      <c r="ID182" s="24"/>
      <c r="IE182" s="24"/>
      <c r="IF182" s="24"/>
      <c r="IG182" s="24"/>
      <c r="IH182" s="24"/>
      <c r="II182" s="24"/>
      <c r="IJ182" s="24"/>
      <c r="IK182" s="24"/>
      <c r="IL182" s="24"/>
      <c r="IM182" s="24"/>
      <c r="IN182" s="24"/>
    </row>
    <row r="183" ht="12.75">
      <c r="E183" s="24"/>
    </row>
    <row r="184" spans="2:5" ht="12.75">
      <c r="B184" s="76"/>
      <c r="C184" s="66"/>
      <c r="D184" s="66"/>
      <c r="E184" s="24"/>
    </row>
    <row r="185" spans="1:5" ht="12.75">
      <c r="A185" s="78"/>
      <c r="B185" s="24"/>
      <c r="C185" s="24"/>
      <c r="D185" s="26"/>
      <c r="E185" s="24"/>
    </row>
    <row r="186" spans="1:5" ht="12.75">
      <c r="A186" s="78"/>
      <c r="B186" s="24"/>
      <c r="C186" s="24"/>
      <c r="D186" s="26"/>
      <c r="E186" s="24"/>
    </row>
    <row r="187" spans="1:5" ht="12.75">
      <c r="A187" s="78"/>
      <c r="B187" s="24"/>
      <c r="C187" s="24"/>
      <c r="D187" s="26"/>
      <c r="E187" s="24"/>
    </row>
    <row r="188" spans="1:5" ht="12.75">
      <c r="A188" s="78"/>
      <c r="B188" s="24"/>
      <c r="C188" s="24"/>
      <c r="D188" s="26"/>
      <c r="E188" s="24"/>
    </row>
    <row r="189" spans="1:247" s="50" customFormat="1" ht="12.75">
      <c r="A189" s="78"/>
      <c r="B189" s="24"/>
      <c r="C189" s="24"/>
      <c r="D189" s="26"/>
      <c r="E189" s="24"/>
      <c r="IG189" s="79"/>
      <c r="IH189" s="79"/>
      <c r="II189" s="79"/>
      <c r="IJ189" s="79"/>
      <c r="IK189" s="79"/>
      <c r="IL189" s="79"/>
      <c r="IM189" s="79"/>
    </row>
    <row r="190" spans="1:247" s="50" customFormat="1" ht="12.75">
      <c r="A190" s="78"/>
      <c r="B190" s="24"/>
      <c r="C190" s="24"/>
      <c r="D190" s="26"/>
      <c r="E190" s="24"/>
      <c r="IG190" s="79"/>
      <c r="IH190" s="79"/>
      <c r="II190" s="79"/>
      <c r="IJ190" s="79"/>
      <c r="IK190" s="79"/>
      <c r="IL190" s="79"/>
      <c r="IM190" s="79"/>
    </row>
    <row r="191" spans="1:247" s="50" customFormat="1" ht="12.75">
      <c r="A191" s="78"/>
      <c r="B191" s="24"/>
      <c r="C191" s="24"/>
      <c r="D191" s="26"/>
      <c r="E191" s="24"/>
      <c r="IG191" s="79"/>
      <c r="IH191" s="79"/>
      <c r="II191" s="79"/>
      <c r="IJ191" s="79"/>
      <c r="IK191" s="79"/>
      <c r="IL191" s="79"/>
      <c r="IM191" s="79"/>
    </row>
    <row r="192" spans="1:247" s="50" customFormat="1" ht="12.75">
      <c r="A192" s="78"/>
      <c r="B192" s="24"/>
      <c r="C192" s="24"/>
      <c r="D192" s="26"/>
      <c r="E192" s="24"/>
      <c r="IG192" s="79"/>
      <c r="IH192" s="79"/>
      <c r="II192" s="79"/>
      <c r="IJ192" s="79"/>
      <c r="IK192" s="79"/>
      <c r="IL192" s="79"/>
      <c r="IM192" s="79"/>
    </row>
    <row r="193" spans="1:247" s="50" customFormat="1" ht="12.75">
      <c r="A193" s="78"/>
      <c r="B193" s="24"/>
      <c r="C193" s="24"/>
      <c r="D193" s="26"/>
      <c r="E193" s="24"/>
      <c r="IG193" s="79"/>
      <c r="IH193" s="79"/>
      <c r="II193" s="79"/>
      <c r="IJ193" s="79"/>
      <c r="IK193" s="79"/>
      <c r="IL193" s="79"/>
      <c r="IM193" s="79"/>
    </row>
    <row r="194" spans="1:247" s="50" customFormat="1" ht="12.75">
      <c r="A194" s="78"/>
      <c r="B194" s="24"/>
      <c r="C194" s="24"/>
      <c r="D194" s="26"/>
      <c r="E194" s="24"/>
      <c r="IG194" s="79"/>
      <c r="IH194" s="79"/>
      <c r="II194" s="79"/>
      <c r="IJ194" s="79"/>
      <c r="IK194" s="79"/>
      <c r="IL194" s="79"/>
      <c r="IM194" s="79"/>
    </row>
    <row r="195" spans="1:247" s="50" customFormat="1" ht="12.75">
      <c r="A195" s="78"/>
      <c r="B195" s="24"/>
      <c r="C195" s="24"/>
      <c r="D195" s="26"/>
      <c r="E195" s="24"/>
      <c r="IG195" s="79"/>
      <c r="IH195" s="79"/>
      <c r="II195" s="79"/>
      <c r="IJ195" s="79"/>
      <c r="IK195" s="79"/>
      <c r="IL195" s="79"/>
      <c r="IM195" s="79"/>
    </row>
    <row r="196" spans="1:247" s="50" customFormat="1" ht="12.75">
      <c r="A196" s="78"/>
      <c r="B196" s="24"/>
      <c r="C196" s="24"/>
      <c r="D196" s="26"/>
      <c r="E196" s="24"/>
      <c r="IG196" s="79"/>
      <c r="IH196" s="79"/>
      <c r="II196" s="79"/>
      <c r="IJ196" s="79"/>
      <c r="IK196" s="79"/>
      <c r="IL196" s="79"/>
      <c r="IM196" s="79"/>
    </row>
    <row r="197" spans="1:247" s="50" customFormat="1" ht="12.75">
      <c r="A197" s="78"/>
      <c r="B197" s="24"/>
      <c r="C197" s="24"/>
      <c r="D197" s="26"/>
      <c r="E197" s="24"/>
      <c r="IG197" s="79"/>
      <c r="IH197" s="79"/>
      <c r="II197" s="79"/>
      <c r="IJ197" s="79"/>
      <c r="IK197" s="79"/>
      <c r="IL197" s="79"/>
      <c r="IM197" s="79"/>
    </row>
    <row r="198" spans="1:247" s="50" customFormat="1" ht="12.75">
      <c r="A198" s="78"/>
      <c r="B198" s="24"/>
      <c r="C198" s="24"/>
      <c r="D198" s="26"/>
      <c r="E198" s="24"/>
      <c r="IG198" s="79"/>
      <c r="IH198" s="79"/>
      <c r="II198" s="79"/>
      <c r="IJ198" s="79"/>
      <c r="IK198" s="79"/>
      <c r="IL198" s="79"/>
      <c r="IM198" s="79"/>
    </row>
    <row r="199" spans="1:247" s="50" customFormat="1" ht="12.75">
      <c r="A199" s="78"/>
      <c r="B199" s="24"/>
      <c r="C199" s="24"/>
      <c r="D199" s="26"/>
      <c r="E199" s="24"/>
      <c r="IG199" s="79"/>
      <c r="IH199" s="79"/>
      <c r="II199" s="79"/>
      <c r="IJ199" s="79"/>
      <c r="IK199" s="79"/>
      <c r="IL199" s="79"/>
      <c r="IM199" s="79"/>
    </row>
    <row r="200" spans="1:247" s="50" customFormat="1" ht="12.75">
      <c r="A200" s="78"/>
      <c r="B200" s="24"/>
      <c r="C200" s="24"/>
      <c r="D200" s="26"/>
      <c r="E200" s="24"/>
      <c r="IG200" s="79"/>
      <c r="IH200" s="79"/>
      <c r="II200" s="79"/>
      <c r="IJ200" s="79"/>
      <c r="IK200" s="79"/>
      <c r="IL200" s="79"/>
      <c r="IM200" s="79"/>
    </row>
    <row r="201" spans="1:247" s="50" customFormat="1" ht="12.75">
      <c r="A201" s="78"/>
      <c r="B201" s="24"/>
      <c r="C201" s="24"/>
      <c r="D201" s="26"/>
      <c r="E201" s="24"/>
      <c r="IG201" s="79"/>
      <c r="IH201" s="79"/>
      <c r="II201" s="79"/>
      <c r="IJ201" s="79"/>
      <c r="IK201" s="79"/>
      <c r="IL201" s="79"/>
      <c r="IM201" s="79"/>
    </row>
    <row r="202" spans="1:247" s="50" customFormat="1" ht="12.75">
      <c r="A202" s="78"/>
      <c r="B202" s="24"/>
      <c r="C202" s="24"/>
      <c r="D202" s="26"/>
      <c r="E202" s="24"/>
      <c r="IG202" s="79"/>
      <c r="IH202" s="79"/>
      <c r="II202" s="79"/>
      <c r="IJ202" s="79"/>
      <c r="IK202" s="79"/>
      <c r="IL202" s="79"/>
      <c r="IM202" s="79"/>
    </row>
    <row r="203" spans="1:247" s="50" customFormat="1" ht="12.75">
      <c r="A203" s="78"/>
      <c r="B203" s="24"/>
      <c r="C203" s="24"/>
      <c r="D203" s="26"/>
      <c r="E203" s="24"/>
      <c r="IG203" s="79"/>
      <c r="IH203" s="79"/>
      <c r="II203" s="79"/>
      <c r="IJ203" s="79"/>
      <c r="IK203" s="79"/>
      <c r="IL203" s="79"/>
      <c r="IM203" s="79"/>
    </row>
    <row r="204" spans="1:247" s="50" customFormat="1" ht="12.75">
      <c r="A204" s="78"/>
      <c r="B204" s="24"/>
      <c r="C204" s="24"/>
      <c r="D204" s="26"/>
      <c r="E204" s="24"/>
      <c r="IG204" s="79"/>
      <c r="IH204" s="79"/>
      <c r="II204" s="79"/>
      <c r="IJ204" s="79"/>
      <c r="IK204" s="79"/>
      <c r="IL204" s="79"/>
      <c r="IM204" s="79"/>
    </row>
    <row r="205" spans="1:247" s="50" customFormat="1" ht="12.75">
      <c r="A205" s="78"/>
      <c r="B205" s="24"/>
      <c r="C205" s="24"/>
      <c r="D205" s="26"/>
      <c r="E205" s="24"/>
      <c r="IG205" s="79"/>
      <c r="IH205" s="79"/>
      <c r="II205" s="79"/>
      <c r="IJ205" s="79"/>
      <c r="IK205" s="79"/>
      <c r="IL205" s="79"/>
      <c r="IM205" s="79"/>
    </row>
    <row r="206" spans="1:247" s="50" customFormat="1" ht="12.75">
      <c r="A206" s="78"/>
      <c r="B206" s="24"/>
      <c r="C206" s="24"/>
      <c r="D206" s="26"/>
      <c r="E206" s="24"/>
      <c r="IG206" s="79"/>
      <c r="IH206" s="79"/>
      <c r="II206" s="79"/>
      <c r="IJ206" s="79"/>
      <c r="IK206" s="79"/>
      <c r="IL206" s="79"/>
      <c r="IM206" s="79"/>
    </row>
    <row r="207" spans="1:247" s="50" customFormat="1" ht="12.75">
      <c r="A207" s="78"/>
      <c r="B207" s="24"/>
      <c r="C207" s="24"/>
      <c r="D207" s="26"/>
      <c r="E207" s="24"/>
      <c r="IG207" s="79"/>
      <c r="IH207" s="79"/>
      <c r="II207" s="79"/>
      <c r="IJ207" s="79"/>
      <c r="IK207" s="79"/>
      <c r="IL207" s="79"/>
      <c r="IM207" s="79"/>
    </row>
    <row r="208" spans="1:5" ht="12.75">
      <c r="A208" s="78"/>
      <c r="B208" s="24"/>
      <c r="C208" s="24"/>
      <c r="D208" s="26"/>
      <c r="E208" s="24"/>
    </row>
    <row r="209" spans="1:5" ht="12.75">
      <c r="A209" s="78"/>
      <c r="B209" s="24"/>
      <c r="C209" s="24"/>
      <c r="D209" s="26"/>
      <c r="E209" s="24"/>
    </row>
    <row r="210" spans="1:5" ht="12.75">
      <c r="A210" s="78"/>
      <c r="B210" s="24"/>
      <c r="C210" s="24"/>
      <c r="D210" s="26"/>
      <c r="E210" s="24"/>
    </row>
    <row r="211" spans="1:5" ht="12.75">
      <c r="A211" s="78"/>
      <c r="B211" s="24"/>
      <c r="C211" s="24"/>
      <c r="D211" s="26"/>
      <c r="E211" s="24"/>
    </row>
    <row r="212" spans="1:5" ht="12.75">
      <c r="A212" s="78"/>
      <c r="B212" s="24"/>
      <c r="C212" s="24"/>
      <c r="D212" s="26"/>
      <c r="E212" s="24"/>
    </row>
    <row r="213" spans="1:5" ht="12.75">
      <c r="A213" s="78"/>
      <c r="B213" s="24"/>
      <c r="C213" s="24"/>
      <c r="D213" s="26"/>
      <c r="E213" s="24"/>
    </row>
    <row r="214" spans="1:5" ht="12.75">
      <c r="A214" s="78"/>
      <c r="B214" s="24"/>
      <c r="C214" s="24"/>
      <c r="D214" s="26"/>
      <c r="E214" s="24"/>
    </row>
    <row r="215" ht="12.75">
      <c r="E215" s="24"/>
    </row>
    <row r="216" ht="12.75">
      <c r="E216" s="24"/>
    </row>
    <row r="217" ht="12.75">
      <c r="E217" s="24"/>
    </row>
    <row r="218" ht="12.75">
      <c r="E218" s="24"/>
    </row>
    <row r="219" ht="12.75">
      <c r="E219" s="24"/>
    </row>
    <row r="220" ht="12.75">
      <c r="E220" s="24"/>
    </row>
    <row r="221" ht="12.75">
      <c r="E221" s="24"/>
    </row>
    <row r="222" ht="12.75">
      <c r="E222" s="24"/>
    </row>
    <row r="223" ht="12.75">
      <c r="E223" s="24"/>
    </row>
    <row r="224" ht="12.75">
      <c r="E224" s="24"/>
    </row>
    <row r="225" ht="12.75">
      <c r="E225" s="24"/>
    </row>
    <row r="226" ht="12.75">
      <c r="E226" s="24"/>
    </row>
    <row r="227" ht="12.75">
      <c r="E227" s="24"/>
    </row>
    <row r="228" ht="12.75">
      <c r="E228" s="24"/>
    </row>
    <row r="229" ht="12.75">
      <c r="E229" s="24"/>
    </row>
    <row r="230" ht="12.75">
      <c r="E230" s="24"/>
    </row>
    <row r="231" ht="12.75">
      <c r="E231" s="24"/>
    </row>
    <row r="232" ht="12.75">
      <c r="E232" s="24"/>
    </row>
    <row r="233" ht="12.75">
      <c r="E233" s="24"/>
    </row>
    <row r="234" ht="12.75">
      <c r="E234" s="24"/>
    </row>
    <row r="235" ht="12.75">
      <c r="E235" s="24"/>
    </row>
    <row r="236" ht="12.75">
      <c r="E236" s="24"/>
    </row>
    <row r="237" ht="12.75">
      <c r="E237" s="24"/>
    </row>
    <row r="238" ht="12.75">
      <c r="E238" s="24"/>
    </row>
    <row r="239" ht="12.75">
      <c r="E239" s="24"/>
    </row>
    <row r="240" ht="12.75">
      <c r="E240" s="24"/>
    </row>
    <row r="241" ht="12.75">
      <c r="E241" s="24"/>
    </row>
    <row r="242" ht="12.75">
      <c r="E242" s="24"/>
    </row>
    <row r="243" ht="12.75">
      <c r="E243" s="24"/>
    </row>
    <row r="244" ht="12.75">
      <c r="E244" s="24"/>
    </row>
    <row r="245" ht="12.75">
      <c r="E245" s="24"/>
    </row>
    <row r="246" ht="12.75">
      <c r="E246" s="24"/>
    </row>
    <row r="247" ht="12.75">
      <c r="E247" s="24"/>
    </row>
    <row r="248" ht="12.75">
      <c r="E248" s="24"/>
    </row>
    <row r="249" ht="12.75">
      <c r="E249" s="24"/>
    </row>
  </sheetData>
  <sheetProtection selectLockedCells="1" selectUnlockedCells="1"/>
  <mergeCells count="6">
    <mergeCell ref="B140:F140"/>
    <mergeCell ref="B10:F10"/>
    <mergeCell ref="B4:F4"/>
    <mergeCell ref="B53:F53"/>
    <mergeCell ref="B63:F63"/>
    <mergeCell ref="B139:F139"/>
  </mergeCells>
  <printOptions/>
  <pageMargins left="0.7874015748031497" right="0.1968503937007874" top="0.6692913385826772" bottom="0.6692913385826772" header="0.7874015748031497" footer="0.7874015748031497"/>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F299"/>
  <sheetViews>
    <sheetView view="pageBreakPreview" zoomScaleSheetLayoutView="100" workbookViewId="0" topLeftCell="A259">
      <selection activeCell="B275" sqref="B275"/>
    </sheetView>
  </sheetViews>
  <sheetFormatPr defaultColWidth="12.7109375" defaultRowHeight="15.75"/>
  <cols>
    <col min="1" max="1" width="3.7109375" style="97" customWidth="1"/>
    <col min="2" max="2" width="39.140625" style="107" customWidth="1"/>
    <col min="3" max="3" width="5.421875" style="98" customWidth="1"/>
    <col min="4" max="4" width="9.00390625" style="99" customWidth="1"/>
    <col min="5" max="5" width="12.57421875" style="203" bestFit="1" customWidth="1"/>
    <col min="6" max="6" width="17.421875" style="128" customWidth="1"/>
    <col min="7" max="16384" width="12.7109375" style="96" customWidth="1"/>
  </cols>
  <sheetData>
    <row r="1" spans="2:5" ht="12.75">
      <c r="B1" s="98"/>
      <c r="E1" s="128"/>
    </row>
    <row r="2" spans="1:6" ht="12.75">
      <c r="A2" s="100"/>
      <c r="B2" s="103" t="s">
        <v>467</v>
      </c>
      <c r="C2" s="104"/>
      <c r="D2" s="105"/>
      <c r="E2" s="194"/>
      <c r="F2" s="194"/>
    </row>
    <row r="3" spans="1:6" ht="12.75">
      <c r="A3" s="406"/>
      <c r="B3" s="406"/>
      <c r="C3" s="406"/>
      <c r="D3" s="406"/>
      <c r="E3" s="406"/>
      <c r="F3" s="406"/>
    </row>
    <row r="4" spans="1:6" s="106" customFormat="1" ht="12.75">
      <c r="A4" s="98"/>
      <c r="B4" s="107"/>
      <c r="C4" s="108"/>
      <c r="D4" s="108"/>
      <c r="E4" s="195"/>
      <c r="F4" s="117"/>
    </row>
    <row r="5" spans="1:6" s="106" customFormat="1" ht="12.75">
      <c r="A5" s="97" t="s">
        <v>10</v>
      </c>
      <c r="B5" s="107" t="str">
        <f>+B23</f>
        <v>SVETILNA TELESA</v>
      </c>
      <c r="C5" s="108"/>
      <c r="D5" s="108"/>
      <c r="E5" s="195"/>
      <c r="F5" s="196">
        <f>F50</f>
        <v>0</v>
      </c>
    </row>
    <row r="6" spans="1:6" s="106" customFormat="1" ht="12.75">
      <c r="A6" s="98"/>
      <c r="B6" s="107"/>
      <c r="C6" s="108"/>
      <c r="D6" s="108"/>
      <c r="E6" s="195"/>
      <c r="F6" s="196"/>
    </row>
    <row r="7" spans="1:6" s="106" customFormat="1" ht="12.75">
      <c r="A7" s="97" t="s">
        <v>11</v>
      </c>
      <c r="B7" s="107" t="s">
        <v>12</v>
      </c>
      <c r="C7" s="108"/>
      <c r="D7" s="108"/>
      <c r="E7" s="195"/>
      <c r="F7" s="196">
        <f>F116</f>
        <v>0</v>
      </c>
    </row>
    <row r="8" spans="1:6" s="106" customFormat="1" ht="12.75">
      <c r="A8" s="98"/>
      <c r="B8" s="107"/>
      <c r="C8" s="108"/>
      <c r="D8" s="108"/>
      <c r="E8" s="195"/>
      <c r="F8" s="196"/>
    </row>
    <row r="9" spans="1:6" s="106" customFormat="1" ht="12.75">
      <c r="A9" s="97" t="s">
        <v>13</v>
      </c>
      <c r="B9" s="107" t="str">
        <f>+B119</f>
        <v>RAZDELILNIKI</v>
      </c>
      <c r="C9" s="108"/>
      <c r="D9" s="108"/>
      <c r="E9" s="195"/>
      <c r="F9" s="196">
        <f>F135</f>
        <v>0</v>
      </c>
    </row>
    <row r="10" spans="1:6" s="106" customFormat="1" ht="12.75">
      <c r="A10" s="98"/>
      <c r="B10" s="107"/>
      <c r="C10" s="108"/>
      <c r="D10" s="108"/>
      <c r="E10" s="195"/>
      <c r="F10" s="196"/>
    </row>
    <row r="11" spans="1:6" s="106" customFormat="1" ht="12.75">
      <c r="A11" s="97" t="s">
        <v>14</v>
      </c>
      <c r="B11" s="407" t="str">
        <f>+B137</f>
        <v>STRELOVOD IN IZENAČITVE POTENCIALOV</v>
      </c>
      <c r="C11" s="407"/>
      <c r="D11" s="407"/>
      <c r="E11" s="195"/>
      <c r="F11" s="196">
        <f>F179</f>
        <v>0</v>
      </c>
    </row>
    <row r="12" spans="1:6" s="106" customFormat="1" ht="12.75">
      <c r="A12" s="98"/>
      <c r="B12" s="107"/>
      <c r="C12" s="108"/>
      <c r="D12" s="108"/>
      <c r="E12" s="195"/>
      <c r="F12" s="196"/>
    </row>
    <row r="13" spans="1:6" ht="12.75">
      <c r="A13" s="97" t="s">
        <v>15</v>
      </c>
      <c r="B13" s="107" t="s">
        <v>16</v>
      </c>
      <c r="D13" s="98"/>
      <c r="E13" s="197"/>
      <c r="F13" s="196">
        <f>F205</f>
        <v>0</v>
      </c>
    </row>
    <row r="14" spans="1:6" s="106" customFormat="1" ht="12.75">
      <c r="A14" s="98"/>
      <c r="B14" s="107"/>
      <c r="C14" s="108"/>
      <c r="D14" s="108"/>
      <c r="E14" s="195"/>
      <c r="F14" s="196"/>
    </row>
    <row r="15" spans="1:6" s="106" customFormat="1" ht="12.75">
      <c r="A15" s="97" t="s">
        <v>17</v>
      </c>
      <c r="B15" s="107" t="s">
        <v>18</v>
      </c>
      <c r="C15" s="108"/>
      <c r="D15" s="108"/>
      <c r="E15" s="195"/>
      <c r="F15" s="196">
        <f>F272</f>
        <v>0</v>
      </c>
    </row>
    <row r="16" spans="1:6" s="106" customFormat="1" ht="12.75">
      <c r="A16" s="97"/>
      <c r="B16" s="107"/>
      <c r="C16" s="108"/>
      <c r="D16" s="108"/>
      <c r="E16" s="195"/>
      <c r="F16" s="196"/>
    </row>
    <row r="17" spans="1:6" s="106" customFormat="1" ht="12.75">
      <c r="A17" s="97" t="s">
        <v>390</v>
      </c>
      <c r="B17" s="107" t="str">
        <f>B275</f>
        <v>TK PRIKLJUČEK</v>
      </c>
      <c r="C17" s="108"/>
      <c r="D17" s="108"/>
      <c r="E17" s="195"/>
      <c r="F17" s="196">
        <f>F291</f>
        <v>0</v>
      </c>
    </row>
    <row r="18" spans="1:6" s="106" customFormat="1" ht="12.75">
      <c r="A18" s="111"/>
      <c r="B18" s="107"/>
      <c r="C18" s="108"/>
      <c r="D18" s="108"/>
      <c r="E18" s="195"/>
      <c r="F18" s="117"/>
    </row>
    <row r="19" spans="1:6" s="106" customFormat="1" ht="13.5" thickBot="1">
      <c r="A19" s="112"/>
      <c r="B19" s="140" t="s">
        <v>19</v>
      </c>
      <c r="C19" s="141"/>
      <c r="D19" s="142"/>
      <c r="E19" s="198"/>
      <c r="F19" s="199">
        <f>SUM(F5:F18)</f>
        <v>0</v>
      </c>
    </row>
    <row r="20" spans="1:6" s="106" customFormat="1" ht="12.75">
      <c r="A20" s="98"/>
      <c r="B20" s="114"/>
      <c r="C20" s="108"/>
      <c r="D20" s="115"/>
      <c r="E20" s="200"/>
      <c r="F20" s="201"/>
    </row>
    <row r="21" spans="1:6" s="106" customFormat="1" ht="12.75">
      <c r="A21" s="98"/>
      <c r="B21" s="408" t="s">
        <v>20</v>
      </c>
      <c r="C21" s="409"/>
      <c r="D21" s="409"/>
      <c r="E21" s="409"/>
      <c r="F21" s="409"/>
    </row>
    <row r="22" spans="1:6" s="106" customFormat="1" ht="12.75">
      <c r="A22" s="98"/>
      <c r="B22" s="114"/>
      <c r="C22" s="116"/>
      <c r="D22" s="116"/>
      <c r="E22" s="202"/>
      <c r="F22" s="202"/>
    </row>
    <row r="23" spans="1:6" s="106" customFormat="1" ht="12.75">
      <c r="A23" s="338" t="s">
        <v>10</v>
      </c>
      <c r="B23" s="339" t="s">
        <v>21</v>
      </c>
      <c r="C23" s="340"/>
      <c r="D23" s="341"/>
      <c r="E23" s="342"/>
      <c r="F23" s="343"/>
    </row>
    <row r="24" spans="1:6" s="106" customFormat="1" ht="12.75">
      <c r="A24" s="97"/>
      <c r="B24" s="107"/>
      <c r="C24" s="108"/>
      <c r="D24" s="108"/>
      <c r="E24" s="195"/>
      <c r="F24" s="117"/>
    </row>
    <row r="25" spans="1:6" s="106" customFormat="1" ht="25.5">
      <c r="A25" s="97"/>
      <c r="B25" s="107" t="s">
        <v>22</v>
      </c>
      <c r="C25" s="108"/>
      <c r="D25" s="108"/>
      <c r="E25" s="195"/>
      <c r="F25" s="117"/>
    </row>
    <row r="26" spans="1:6" s="106" customFormat="1" ht="12.75">
      <c r="A26" s="97"/>
      <c r="B26" s="107"/>
      <c r="C26" s="108"/>
      <c r="D26" s="108"/>
      <c r="E26" s="195"/>
      <c r="F26" s="117"/>
    </row>
    <row r="27" spans="1:6" s="106" customFormat="1" ht="12.75">
      <c r="A27" s="97" t="s">
        <v>238</v>
      </c>
      <c r="B27" s="107" t="s">
        <v>23</v>
      </c>
      <c r="C27" s="108"/>
      <c r="D27" s="108"/>
      <c r="E27" s="195"/>
      <c r="F27" s="117"/>
    </row>
    <row r="28" spans="1:6" s="106" customFormat="1" ht="12.75">
      <c r="A28" s="97"/>
      <c r="B28" s="107" t="s">
        <v>145</v>
      </c>
      <c r="C28" s="108" t="s">
        <v>264</v>
      </c>
      <c r="D28" s="108">
        <v>9</v>
      </c>
      <c r="E28" s="195"/>
      <c r="F28" s="117">
        <f>D28*E28</f>
        <v>0</v>
      </c>
    </row>
    <row r="29" spans="1:6" s="106" customFormat="1" ht="12.75">
      <c r="A29" s="97"/>
      <c r="B29" s="107"/>
      <c r="C29" s="117"/>
      <c r="D29" s="108"/>
      <c r="E29" s="195"/>
      <c r="F29" s="117"/>
    </row>
    <row r="30" spans="1:6" s="106" customFormat="1" ht="25.5">
      <c r="A30" s="97" t="s">
        <v>240</v>
      </c>
      <c r="B30" s="107" t="s">
        <v>146</v>
      </c>
      <c r="C30" s="117"/>
      <c r="D30" s="108"/>
      <c r="E30" s="195"/>
      <c r="F30" s="117"/>
    </row>
    <row r="31" spans="1:6" s="106" customFormat="1" ht="12.75">
      <c r="A31" s="97"/>
      <c r="B31" s="107" t="s">
        <v>145</v>
      </c>
      <c r="C31" s="108" t="s">
        <v>264</v>
      </c>
      <c r="D31" s="108">
        <v>6</v>
      </c>
      <c r="E31" s="195"/>
      <c r="F31" s="117">
        <f>D31*E31</f>
        <v>0</v>
      </c>
    </row>
    <row r="32" spans="1:6" s="106" customFormat="1" ht="12.75">
      <c r="A32" s="97"/>
      <c r="B32" s="107"/>
      <c r="C32" s="108"/>
      <c r="D32" s="108"/>
      <c r="E32" s="195"/>
      <c r="F32" s="117"/>
    </row>
    <row r="33" spans="1:6" s="106" customFormat="1" ht="25.5">
      <c r="A33" s="97" t="s">
        <v>24</v>
      </c>
      <c r="B33" s="107" t="s">
        <v>25</v>
      </c>
      <c r="C33" s="108"/>
      <c r="D33" s="108"/>
      <c r="E33" s="195"/>
      <c r="F33" s="117"/>
    </row>
    <row r="34" spans="1:6" s="106" customFormat="1" ht="12.75">
      <c r="A34" s="97"/>
      <c r="B34" s="107" t="s">
        <v>145</v>
      </c>
      <c r="C34" s="108" t="s">
        <v>264</v>
      </c>
      <c r="D34" s="108">
        <v>9</v>
      </c>
      <c r="E34" s="195"/>
      <c r="F34" s="117">
        <f>D34*E34</f>
        <v>0</v>
      </c>
    </row>
    <row r="35" spans="1:6" s="106" customFormat="1" ht="12.75">
      <c r="A35" s="97"/>
      <c r="B35" s="107"/>
      <c r="C35" s="108"/>
      <c r="D35" s="108"/>
      <c r="E35" s="195"/>
      <c r="F35" s="117"/>
    </row>
    <row r="36" spans="1:6" s="106" customFormat="1" ht="26.25" customHeight="1">
      <c r="A36" s="97" t="s">
        <v>244</v>
      </c>
      <c r="B36" s="107" t="s">
        <v>26</v>
      </c>
      <c r="C36" s="108" t="s">
        <v>264</v>
      </c>
      <c r="D36" s="108">
        <v>2</v>
      </c>
      <c r="E36" s="195"/>
      <c r="F36" s="117">
        <f>D36*E36</f>
        <v>0</v>
      </c>
    </row>
    <row r="37" spans="1:6" s="106" customFormat="1" ht="12.75">
      <c r="A37" s="97"/>
      <c r="B37" s="107" t="s">
        <v>145</v>
      </c>
      <c r="C37" s="108"/>
      <c r="D37" s="108"/>
      <c r="E37" s="195"/>
      <c r="F37" s="117"/>
    </row>
    <row r="38" spans="1:6" s="106" customFormat="1" ht="12.75">
      <c r="A38" s="97"/>
      <c r="B38" s="107"/>
      <c r="C38" s="108"/>
      <c r="D38" s="108"/>
      <c r="E38" s="195"/>
      <c r="F38" s="117"/>
    </row>
    <row r="39" spans="1:6" s="106" customFormat="1" ht="51">
      <c r="A39" s="97" t="s">
        <v>246</v>
      </c>
      <c r="B39" s="107" t="s">
        <v>451</v>
      </c>
      <c r="C39" s="108" t="s">
        <v>264</v>
      </c>
      <c r="D39" s="108">
        <v>17</v>
      </c>
      <c r="E39" s="195"/>
      <c r="F39" s="117">
        <f>D39*E39</f>
        <v>0</v>
      </c>
    </row>
    <row r="40" spans="2:6" s="106" customFormat="1" ht="12.75">
      <c r="B40" s="107"/>
      <c r="C40" s="108"/>
      <c r="D40" s="108"/>
      <c r="E40" s="205"/>
      <c r="F40" s="117"/>
    </row>
    <row r="41" spans="1:6" s="106" customFormat="1" ht="25.5">
      <c r="A41" s="97" t="s">
        <v>248</v>
      </c>
      <c r="B41" s="107" t="s">
        <v>27</v>
      </c>
      <c r="E41" s="195"/>
      <c r="F41" s="117"/>
    </row>
    <row r="42" spans="2:6" s="106" customFormat="1" ht="12.75">
      <c r="B42" s="107" t="s">
        <v>145</v>
      </c>
      <c r="C42" s="108" t="s">
        <v>264</v>
      </c>
      <c r="D42" s="108">
        <v>2</v>
      </c>
      <c r="E42" s="195"/>
      <c r="F42" s="117">
        <f>D42*E42</f>
        <v>0</v>
      </c>
    </row>
    <row r="43" spans="1:6" s="106" customFormat="1" ht="12.75">
      <c r="A43" s="97"/>
      <c r="B43" s="107"/>
      <c r="C43" s="108"/>
      <c r="D43" s="108"/>
      <c r="E43" s="195"/>
      <c r="F43" s="117"/>
    </row>
    <row r="44" spans="1:6" s="106" customFormat="1" ht="25.5">
      <c r="A44" s="97" t="s">
        <v>250</v>
      </c>
      <c r="B44" s="107" t="s">
        <v>147</v>
      </c>
      <c r="C44" s="108" t="s">
        <v>264</v>
      </c>
      <c r="D44" s="108">
        <v>9</v>
      </c>
      <c r="E44" s="195"/>
      <c r="F44" s="117">
        <f>D44*E44</f>
        <v>0</v>
      </c>
    </row>
    <row r="45" ht="12.75">
      <c r="F45" s="117"/>
    </row>
    <row r="46" spans="1:6" s="106" customFormat="1" ht="12.75">
      <c r="A46" s="97" t="s">
        <v>36</v>
      </c>
      <c r="B46" s="107" t="s">
        <v>148</v>
      </c>
      <c r="C46" s="117" t="s">
        <v>29</v>
      </c>
      <c r="D46" s="118">
        <v>0.07</v>
      </c>
      <c r="E46" s="195"/>
      <c r="F46" s="117">
        <f>(SUM(F28:F45))*0.07</f>
        <v>0</v>
      </c>
    </row>
    <row r="47" spans="1:6" s="106" customFormat="1" ht="12.75">
      <c r="A47" s="97"/>
      <c r="B47" s="107"/>
      <c r="C47" s="117"/>
      <c r="D47" s="118"/>
      <c r="E47" s="195"/>
      <c r="F47" s="117"/>
    </row>
    <row r="48" spans="1:6" s="106" customFormat="1" ht="38.25">
      <c r="A48" s="97" t="s">
        <v>252</v>
      </c>
      <c r="B48" s="107" t="s">
        <v>30</v>
      </c>
      <c r="C48" s="117" t="s">
        <v>31</v>
      </c>
      <c r="D48" s="108">
        <v>1</v>
      </c>
      <c r="E48" s="195"/>
      <c r="F48" s="117">
        <f>D48*E48</f>
        <v>0</v>
      </c>
    </row>
    <row r="49" spans="1:6" s="106" customFormat="1" ht="13.5" thickBot="1">
      <c r="A49" s="97"/>
      <c r="B49" s="107"/>
      <c r="C49" s="117"/>
      <c r="D49" s="119"/>
      <c r="E49" s="195"/>
      <c r="F49" s="117"/>
    </row>
    <row r="50" spans="1:6" s="106" customFormat="1" ht="13.5" thickBot="1">
      <c r="A50" s="112"/>
      <c r="B50" s="140" t="s">
        <v>32</v>
      </c>
      <c r="C50" s="113"/>
      <c r="D50" s="139"/>
      <c r="E50" s="206"/>
      <c r="F50" s="207">
        <f>SUM(F28:F49)</f>
        <v>0</v>
      </c>
    </row>
    <row r="51" spans="1:6" s="106" customFormat="1" ht="12.75">
      <c r="A51" s="97"/>
      <c r="B51" s="107"/>
      <c r="C51" s="117"/>
      <c r="D51" s="119"/>
      <c r="E51" s="195"/>
      <c r="F51" s="208"/>
    </row>
    <row r="52" spans="1:6" s="106" customFormat="1" ht="12.75">
      <c r="A52" s="98"/>
      <c r="B52" s="107"/>
      <c r="C52" s="108"/>
      <c r="D52" s="108"/>
      <c r="E52" s="195"/>
      <c r="F52" s="208"/>
    </row>
    <row r="53" spans="1:6" s="106" customFormat="1" ht="12.75">
      <c r="A53" s="338" t="s">
        <v>11</v>
      </c>
      <c r="B53" s="339" t="s">
        <v>12</v>
      </c>
      <c r="C53" s="340"/>
      <c r="D53" s="341"/>
      <c r="E53" s="342"/>
      <c r="F53" s="343"/>
    </row>
    <row r="54" spans="1:6" s="106" customFormat="1" ht="12.75">
      <c r="A54" s="98"/>
      <c r="B54" s="107"/>
      <c r="C54" s="117"/>
      <c r="D54" s="108"/>
      <c r="E54" s="195"/>
      <c r="F54" s="208"/>
    </row>
    <row r="55" spans="1:6" s="106" customFormat="1" ht="25.5">
      <c r="A55" s="98"/>
      <c r="B55" s="107" t="s">
        <v>22</v>
      </c>
      <c r="C55" s="117"/>
      <c r="D55" s="108"/>
      <c r="E55" s="195"/>
      <c r="F55" s="208"/>
    </row>
    <row r="56" spans="1:6" s="106" customFormat="1" ht="12.75">
      <c r="A56" s="98"/>
      <c r="B56" s="107"/>
      <c r="C56" s="117"/>
      <c r="D56" s="108"/>
      <c r="E56" s="195"/>
      <c r="F56" s="208"/>
    </row>
    <row r="57" spans="1:6" s="106" customFormat="1" ht="14.25">
      <c r="A57" s="98" t="s">
        <v>238</v>
      </c>
      <c r="B57" s="107" t="s">
        <v>138</v>
      </c>
      <c r="C57" s="117" t="s">
        <v>33</v>
      </c>
      <c r="D57" s="108">
        <v>10</v>
      </c>
      <c r="E57" s="195"/>
      <c r="F57" s="208">
        <f>D57*E57</f>
        <v>0</v>
      </c>
    </row>
    <row r="58" spans="1:6" s="106" customFormat="1" ht="12.75">
      <c r="A58" s="98"/>
      <c r="B58" s="107"/>
      <c r="C58" s="117"/>
      <c r="D58" s="108"/>
      <c r="E58" s="195"/>
      <c r="F58" s="208"/>
    </row>
    <row r="59" spans="1:6" s="106" customFormat="1" ht="14.25">
      <c r="A59" s="98" t="s">
        <v>240</v>
      </c>
      <c r="B59" s="107" t="s">
        <v>139</v>
      </c>
      <c r="C59" s="117" t="s">
        <v>33</v>
      </c>
      <c r="D59" s="108">
        <v>520</v>
      </c>
      <c r="E59" s="195"/>
      <c r="F59" s="208">
        <f>D59*E59</f>
        <v>0</v>
      </c>
    </row>
    <row r="60" spans="1:6" s="106" customFormat="1" ht="12.75">
      <c r="A60" s="98"/>
      <c r="B60" s="107"/>
      <c r="C60" s="117"/>
      <c r="D60" s="108"/>
      <c r="E60" s="195"/>
      <c r="F60" s="208"/>
    </row>
    <row r="61" spans="1:6" s="106" customFormat="1" ht="14.25">
      <c r="A61" s="98" t="s">
        <v>242</v>
      </c>
      <c r="B61" s="107" t="s">
        <v>140</v>
      </c>
      <c r="C61" s="117" t="s">
        <v>33</v>
      </c>
      <c r="D61" s="108">
        <v>70</v>
      </c>
      <c r="E61" s="195"/>
      <c r="F61" s="208">
        <f>D61*E61</f>
        <v>0</v>
      </c>
    </row>
    <row r="62" spans="1:6" s="106" customFormat="1" ht="12.75">
      <c r="A62" s="98"/>
      <c r="B62" s="107"/>
      <c r="C62" s="117"/>
      <c r="D62" s="108"/>
      <c r="E62" s="195"/>
      <c r="F62" s="208"/>
    </row>
    <row r="63" spans="1:6" s="106" customFormat="1" ht="14.25">
      <c r="A63" s="98" t="s">
        <v>244</v>
      </c>
      <c r="B63" s="107" t="s">
        <v>141</v>
      </c>
      <c r="C63" s="117" t="s">
        <v>33</v>
      </c>
      <c r="D63" s="108">
        <v>85</v>
      </c>
      <c r="E63" s="195"/>
      <c r="F63" s="208">
        <f>D63*E63</f>
        <v>0</v>
      </c>
    </row>
    <row r="64" spans="1:6" s="106" customFormat="1" ht="12.75">
      <c r="A64" s="98"/>
      <c r="B64" s="107"/>
      <c r="C64" s="108"/>
      <c r="D64" s="108"/>
      <c r="E64" s="195"/>
      <c r="F64" s="208"/>
    </row>
    <row r="65" spans="1:6" s="106" customFormat="1" ht="14.25">
      <c r="A65" s="98" t="s">
        <v>246</v>
      </c>
      <c r="B65" s="107" t="s">
        <v>142</v>
      </c>
      <c r="C65" s="117" t="s">
        <v>33</v>
      </c>
      <c r="D65" s="108">
        <v>450</v>
      </c>
      <c r="E65" s="195"/>
      <c r="F65" s="208">
        <f>D65*E65</f>
        <v>0</v>
      </c>
    </row>
    <row r="66" spans="1:6" s="106" customFormat="1" ht="12.75">
      <c r="A66" s="98"/>
      <c r="B66" s="107"/>
      <c r="C66" s="117"/>
      <c r="D66" s="108"/>
      <c r="E66" s="195"/>
      <c r="F66" s="208"/>
    </row>
    <row r="67" spans="1:6" s="106" customFormat="1" ht="12.75">
      <c r="A67" s="98" t="s">
        <v>248</v>
      </c>
      <c r="B67" s="107" t="s">
        <v>34</v>
      </c>
      <c r="C67" s="117" t="s">
        <v>33</v>
      </c>
      <c r="D67" s="108">
        <v>50</v>
      </c>
      <c r="E67" s="195"/>
      <c r="F67" s="208">
        <f>D67*E67</f>
        <v>0</v>
      </c>
    </row>
    <row r="68" spans="1:6" s="106" customFormat="1" ht="12.75">
      <c r="A68" s="98"/>
      <c r="B68" s="107"/>
      <c r="C68" s="108"/>
      <c r="D68" s="108"/>
      <c r="E68" s="195"/>
      <c r="F68" s="208"/>
    </row>
    <row r="69" spans="1:6" s="106" customFormat="1" ht="12.75">
      <c r="A69" s="98" t="s">
        <v>250</v>
      </c>
      <c r="B69" s="107" t="s">
        <v>35</v>
      </c>
      <c r="C69" s="117" t="s">
        <v>33</v>
      </c>
      <c r="D69" s="108">
        <v>830</v>
      </c>
      <c r="E69" s="195"/>
      <c r="F69" s="208">
        <f>D69*E69</f>
        <v>0</v>
      </c>
    </row>
    <row r="70" spans="2:6" s="106" customFormat="1" ht="12.75">
      <c r="B70" s="107"/>
      <c r="C70" s="108"/>
      <c r="D70" s="108"/>
      <c r="E70" s="195"/>
      <c r="F70" s="208"/>
    </row>
    <row r="71" spans="1:6" s="106" customFormat="1" ht="12.75">
      <c r="A71" s="98" t="s">
        <v>36</v>
      </c>
      <c r="B71" s="107" t="s">
        <v>37</v>
      </c>
      <c r="C71" s="117" t="s">
        <v>33</v>
      </c>
      <c r="D71" s="108">
        <v>115</v>
      </c>
      <c r="E71" s="195"/>
      <c r="F71" s="208">
        <f>D71*E71</f>
        <v>0</v>
      </c>
    </row>
    <row r="72" spans="1:6" s="106" customFormat="1" ht="12.75">
      <c r="A72" s="98"/>
      <c r="B72" s="107"/>
      <c r="C72" s="117"/>
      <c r="D72" s="108"/>
      <c r="E72" s="195"/>
      <c r="F72" s="208"/>
    </row>
    <row r="73" spans="1:6" s="106" customFormat="1" ht="12.75">
      <c r="A73" s="98" t="s">
        <v>252</v>
      </c>
      <c r="B73" s="107" t="s">
        <v>38</v>
      </c>
      <c r="C73" s="117" t="s">
        <v>33</v>
      </c>
      <c r="D73" s="108">
        <v>8</v>
      </c>
      <c r="E73" s="195"/>
      <c r="F73" s="208">
        <f>D73*E73</f>
        <v>0</v>
      </c>
    </row>
    <row r="74" spans="1:6" s="106" customFormat="1" ht="12.75">
      <c r="A74" s="98"/>
      <c r="B74" s="107"/>
      <c r="C74" s="117"/>
      <c r="D74" s="108"/>
      <c r="E74" s="195"/>
      <c r="F74" s="208"/>
    </row>
    <row r="75" spans="1:6" s="106" customFormat="1" ht="25.5">
      <c r="A75" s="98" t="s">
        <v>518</v>
      </c>
      <c r="B75" s="107" t="s">
        <v>39</v>
      </c>
      <c r="C75" s="117" t="s">
        <v>33</v>
      </c>
      <c r="D75" s="108">
        <v>180</v>
      </c>
      <c r="E75" s="195"/>
      <c r="F75" s="208">
        <f>D75*E75</f>
        <v>0</v>
      </c>
    </row>
    <row r="76" spans="1:6" s="106" customFormat="1" ht="12.75">
      <c r="A76" s="98"/>
      <c r="B76" s="107"/>
      <c r="C76" s="117"/>
      <c r="D76" s="108"/>
      <c r="E76" s="195"/>
      <c r="F76" s="208"/>
    </row>
    <row r="77" spans="1:6" s="106" customFormat="1" ht="25.5">
      <c r="A77" s="98" t="s">
        <v>255</v>
      </c>
      <c r="B77" s="107" t="s">
        <v>40</v>
      </c>
      <c r="C77" s="117" t="s">
        <v>33</v>
      </c>
      <c r="D77" s="108">
        <v>14</v>
      </c>
      <c r="E77" s="195"/>
      <c r="F77" s="208">
        <f>D77*E77</f>
        <v>0</v>
      </c>
    </row>
    <row r="78" spans="1:6" s="106" customFormat="1" ht="12.75">
      <c r="A78" s="98"/>
      <c r="B78" s="107"/>
      <c r="C78" s="117"/>
      <c r="D78" s="108"/>
      <c r="E78" s="195"/>
      <c r="F78" s="208"/>
    </row>
    <row r="79" spans="1:6" s="106" customFormat="1" ht="25.5">
      <c r="A79" s="98" t="s">
        <v>256</v>
      </c>
      <c r="B79" s="107" t="s">
        <v>41</v>
      </c>
      <c r="C79" s="117" t="s">
        <v>33</v>
      </c>
      <c r="D79" s="108">
        <v>22</v>
      </c>
      <c r="E79" s="195"/>
      <c r="F79" s="208">
        <f>D79*E79</f>
        <v>0</v>
      </c>
    </row>
    <row r="80" spans="1:6" s="106" customFormat="1" ht="12.75">
      <c r="A80" s="98"/>
      <c r="B80" s="107"/>
      <c r="C80" s="117"/>
      <c r="D80" s="108"/>
      <c r="E80" s="195"/>
      <c r="F80" s="208"/>
    </row>
    <row r="81" spans="1:6" s="106" customFormat="1" ht="12.75">
      <c r="A81" s="98" t="s">
        <v>257</v>
      </c>
      <c r="B81" s="107" t="s">
        <v>42</v>
      </c>
      <c r="C81" s="117" t="s">
        <v>33</v>
      </c>
      <c r="D81" s="108">
        <v>20</v>
      </c>
      <c r="E81" s="195"/>
      <c r="F81" s="208">
        <f>D81*E81</f>
        <v>0</v>
      </c>
    </row>
    <row r="82" spans="1:6" s="106" customFormat="1" ht="12.75">
      <c r="A82" s="98"/>
      <c r="B82" s="107"/>
      <c r="C82" s="117"/>
      <c r="D82" s="108"/>
      <c r="E82" s="195"/>
      <c r="F82" s="208"/>
    </row>
    <row r="83" spans="1:6" s="106" customFormat="1" ht="12.75">
      <c r="A83" s="98" t="s">
        <v>43</v>
      </c>
      <c r="B83" s="107" t="s">
        <v>44</v>
      </c>
      <c r="C83" s="108" t="s">
        <v>264</v>
      </c>
      <c r="D83" s="108">
        <v>12</v>
      </c>
      <c r="E83" s="195"/>
      <c r="F83" s="208">
        <f>D83*E83</f>
        <v>0</v>
      </c>
    </row>
    <row r="84" spans="1:6" s="106" customFormat="1" ht="12.75">
      <c r="A84" s="98"/>
      <c r="B84" s="107"/>
      <c r="C84" s="108"/>
      <c r="D84" s="108"/>
      <c r="E84" s="195"/>
      <c r="F84" s="208"/>
    </row>
    <row r="85" spans="1:6" s="106" customFormat="1" ht="25.5">
      <c r="A85" s="98" t="s">
        <v>45</v>
      </c>
      <c r="B85" s="107" t="s">
        <v>46</v>
      </c>
      <c r="C85" s="108" t="s">
        <v>33</v>
      </c>
      <c r="D85" s="108">
        <v>25</v>
      </c>
      <c r="E85" s="195"/>
      <c r="F85" s="208">
        <f>D85*E85</f>
        <v>0</v>
      </c>
    </row>
    <row r="86" spans="1:6" s="106" customFormat="1" ht="12.75">
      <c r="A86" s="97"/>
      <c r="B86" s="114"/>
      <c r="C86" s="115"/>
      <c r="D86" s="120"/>
      <c r="E86" s="209"/>
      <c r="F86" s="208"/>
    </row>
    <row r="87" spans="1:6" s="106" customFormat="1" ht="25.5">
      <c r="A87" s="98" t="s">
        <v>47</v>
      </c>
      <c r="B87" s="107" t="s">
        <v>48</v>
      </c>
      <c r="C87" s="121" t="s">
        <v>264</v>
      </c>
      <c r="D87" s="108">
        <v>10</v>
      </c>
      <c r="E87" s="195"/>
      <c r="F87" s="208">
        <f>D87*E87</f>
        <v>0</v>
      </c>
    </row>
    <row r="88" spans="1:6" s="106" customFormat="1" ht="12.75">
      <c r="A88" s="98"/>
      <c r="B88" s="107"/>
      <c r="C88" s="108"/>
      <c r="D88" s="108"/>
      <c r="E88" s="195"/>
      <c r="F88" s="208"/>
    </row>
    <row r="89" spans="1:6" s="106" customFormat="1" ht="25.5">
      <c r="A89" s="98" t="s">
        <v>49</v>
      </c>
      <c r="B89" s="107" t="s">
        <v>50</v>
      </c>
      <c r="C89" s="121" t="s">
        <v>264</v>
      </c>
      <c r="D89" s="108">
        <v>12</v>
      </c>
      <c r="E89" s="195"/>
      <c r="F89" s="208">
        <f>D89*E89</f>
        <v>0</v>
      </c>
    </row>
    <row r="90" spans="1:6" s="106" customFormat="1" ht="12.75">
      <c r="A90" s="98"/>
      <c r="B90" s="107"/>
      <c r="C90" s="121"/>
      <c r="D90" s="108"/>
      <c r="E90" s="195"/>
      <c r="F90" s="208"/>
    </row>
    <row r="91" spans="1:6" s="106" customFormat="1" ht="25.5">
      <c r="A91" s="98" t="s">
        <v>51</v>
      </c>
      <c r="B91" s="107" t="s">
        <v>52</v>
      </c>
      <c r="C91" s="121" t="s">
        <v>264</v>
      </c>
      <c r="D91" s="108">
        <v>1</v>
      </c>
      <c r="E91" s="195"/>
      <c r="F91" s="208">
        <f>D91*E91</f>
        <v>0</v>
      </c>
    </row>
    <row r="92" spans="1:6" s="106" customFormat="1" ht="12.75">
      <c r="A92" s="98"/>
      <c r="B92" s="107"/>
      <c r="C92" s="121"/>
      <c r="D92" s="108"/>
      <c r="E92" s="195"/>
      <c r="F92" s="208"/>
    </row>
    <row r="93" spans="1:6" s="106" customFormat="1" ht="25.5">
      <c r="A93" s="98" t="s">
        <v>53</v>
      </c>
      <c r="B93" s="107" t="s">
        <v>54</v>
      </c>
      <c r="C93" s="121" t="s">
        <v>264</v>
      </c>
      <c r="D93" s="108">
        <v>1</v>
      </c>
      <c r="E93" s="195"/>
      <c r="F93" s="208">
        <f>D93*E93</f>
        <v>0</v>
      </c>
    </row>
    <row r="94" spans="1:6" s="106" customFormat="1" ht="12.75">
      <c r="A94" s="98"/>
      <c r="B94" s="107"/>
      <c r="C94" s="121"/>
      <c r="D94" s="108"/>
      <c r="E94" s="195"/>
      <c r="F94" s="208"/>
    </row>
    <row r="95" spans="1:6" s="106" customFormat="1" ht="13.5" customHeight="1">
      <c r="A95" s="98" t="s">
        <v>55</v>
      </c>
      <c r="B95" s="107" t="s">
        <v>56</v>
      </c>
      <c r="C95" s="108" t="s">
        <v>264</v>
      </c>
      <c r="D95" s="108">
        <v>24</v>
      </c>
      <c r="E95" s="195"/>
      <c r="F95" s="208">
        <f>D95*E95</f>
        <v>0</v>
      </c>
    </row>
    <row r="96" spans="1:6" s="106" customFormat="1" ht="12.75">
      <c r="A96" s="98"/>
      <c r="B96" s="107"/>
      <c r="C96" s="108"/>
      <c r="D96" s="108"/>
      <c r="E96" s="195"/>
      <c r="F96" s="208"/>
    </row>
    <row r="97" spans="1:6" s="106" customFormat="1" ht="25.5">
      <c r="A97" s="98" t="s">
        <v>57</v>
      </c>
      <c r="B97" s="107" t="s">
        <v>58</v>
      </c>
      <c r="C97" s="108" t="s">
        <v>264</v>
      </c>
      <c r="D97" s="108">
        <v>2</v>
      </c>
      <c r="E97" s="195"/>
      <c r="F97" s="208">
        <f>D97*E97</f>
        <v>0</v>
      </c>
    </row>
    <row r="98" spans="1:6" s="106" customFormat="1" ht="12.75">
      <c r="A98" s="98"/>
      <c r="B98" s="107"/>
      <c r="C98" s="108"/>
      <c r="D98" s="108"/>
      <c r="E98" s="195"/>
      <c r="F98" s="208"/>
    </row>
    <row r="99" spans="1:6" s="106" customFormat="1" ht="25.5">
      <c r="A99" s="98" t="s">
        <v>59</v>
      </c>
      <c r="B99" s="107" t="s">
        <v>60</v>
      </c>
      <c r="C99" s="108" t="s">
        <v>264</v>
      </c>
      <c r="D99" s="108">
        <v>3</v>
      </c>
      <c r="E99" s="195"/>
      <c r="F99" s="208">
        <f>D99*E99</f>
        <v>0</v>
      </c>
    </row>
    <row r="100" spans="1:6" s="106" customFormat="1" ht="12.75">
      <c r="A100" s="98"/>
      <c r="B100" s="107"/>
      <c r="C100" s="108"/>
      <c r="D100" s="108"/>
      <c r="E100" s="195"/>
      <c r="F100" s="208"/>
    </row>
    <row r="101" spans="1:6" s="106" customFormat="1" ht="38.25">
      <c r="A101" s="98" t="s">
        <v>61</v>
      </c>
      <c r="B101" s="107" t="s">
        <v>62</v>
      </c>
      <c r="C101" s="108" t="s">
        <v>33</v>
      </c>
      <c r="D101" s="108">
        <v>4</v>
      </c>
      <c r="E101" s="195"/>
      <c r="F101" s="208">
        <f>D101*E101</f>
        <v>0</v>
      </c>
    </row>
    <row r="102" spans="1:6" s="106" customFormat="1" ht="12.75">
      <c r="A102" s="98"/>
      <c r="B102" s="107"/>
      <c r="C102" s="108"/>
      <c r="D102" s="108"/>
      <c r="E102" s="195"/>
      <c r="F102" s="208"/>
    </row>
    <row r="103" spans="1:6" s="106" customFormat="1" ht="12.75">
      <c r="A103" s="98" t="s">
        <v>63</v>
      </c>
      <c r="B103" s="107" t="s">
        <v>64</v>
      </c>
      <c r="C103" s="108" t="s">
        <v>264</v>
      </c>
      <c r="D103" s="108">
        <v>6</v>
      </c>
      <c r="E103" s="195"/>
      <c r="F103" s="208">
        <f>D103*E103</f>
        <v>0</v>
      </c>
    </row>
    <row r="104" spans="1:6" s="106" customFormat="1" ht="12.75">
      <c r="A104" s="98"/>
      <c r="B104" s="107"/>
      <c r="C104" s="108"/>
      <c r="D104" s="108"/>
      <c r="E104" s="195"/>
      <c r="F104" s="208"/>
    </row>
    <row r="105" spans="1:6" s="106" customFormat="1" ht="12.75">
      <c r="A105" s="98" t="s">
        <v>65</v>
      </c>
      <c r="B105" s="107" t="s">
        <v>66</v>
      </c>
      <c r="C105" s="117" t="s">
        <v>264</v>
      </c>
      <c r="D105" s="108">
        <v>5</v>
      </c>
      <c r="E105" s="195"/>
      <c r="F105" s="208">
        <f>D105*E105</f>
        <v>0</v>
      </c>
    </row>
    <row r="106" spans="1:6" s="106" customFormat="1" ht="12.75">
      <c r="A106" s="98"/>
      <c r="B106" s="107"/>
      <c r="C106" s="117"/>
      <c r="D106" s="108"/>
      <c r="E106" s="195"/>
      <c r="F106" s="208"/>
    </row>
    <row r="107" spans="1:6" s="106" customFormat="1" ht="12.75">
      <c r="A107" s="98" t="s">
        <v>67</v>
      </c>
      <c r="B107" s="107" t="s">
        <v>68</v>
      </c>
      <c r="C107" s="108" t="s">
        <v>264</v>
      </c>
      <c r="D107" s="108">
        <v>1</v>
      </c>
      <c r="E107" s="195"/>
      <c r="F107" s="208">
        <f>D107*E107</f>
        <v>0</v>
      </c>
    </row>
    <row r="108" spans="1:6" s="106" customFormat="1" ht="12.75">
      <c r="A108" s="98"/>
      <c r="B108" s="107"/>
      <c r="C108" s="108"/>
      <c r="D108" s="108"/>
      <c r="E108" s="195"/>
      <c r="F108" s="208"/>
    </row>
    <row r="109" spans="1:6" s="106" customFormat="1" ht="25.5">
      <c r="A109" s="98" t="s">
        <v>69</v>
      </c>
      <c r="B109" s="107" t="s">
        <v>70</v>
      </c>
      <c r="C109" s="117" t="s">
        <v>31</v>
      </c>
      <c r="D109" s="108">
        <v>3</v>
      </c>
      <c r="E109" s="195"/>
      <c r="F109" s="208">
        <f>D109*E109</f>
        <v>0</v>
      </c>
    </row>
    <row r="110" spans="1:6" s="106" customFormat="1" ht="12.75">
      <c r="A110" s="98"/>
      <c r="B110" s="107"/>
      <c r="C110" s="117"/>
      <c r="D110" s="108"/>
      <c r="E110" s="195"/>
      <c r="F110" s="208"/>
    </row>
    <row r="111" spans="1:6" s="106" customFormat="1" ht="12.75">
      <c r="A111" s="98" t="s">
        <v>71</v>
      </c>
      <c r="B111" s="107" t="s">
        <v>28</v>
      </c>
      <c r="C111" s="117" t="s">
        <v>29</v>
      </c>
      <c r="D111" s="118">
        <v>0.05</v>
      </c>
      <c r="E111" s="195"/>
      <c r="F111" s="208">
        <f>(SUM(F57:F110))*0.05</f>
        <v>0</v>
      </c>
    </row>
    <row r="112" spans="1:6" s="106" customFormat="1" ht="12.75">
      <c r="A112" s="98"/>
      <c r="B112" s="107"/>
      <c r="C112" s="117"/>
      <c r="D112" s="122"/>
      <c r="E112" s="195"/>
      <c r="F112" s="208"/>
    </row>
    <row r="113" spans="1:6" s="106" customFormat="1" ht="12.75">
      <c r="A113" s="98" t="s">
        <v>72</v>
      </c>
      <c r="B113" s="107" t="s">
        <v>74</v>
      </c>
      <c r="C113" s="108" t="s">
        <v>75</v>
      </c>
      <c r="D113" s="108">
        <v>14</v>
      </c>
      <c r="E113" s="195"/>
      <c r="F113" s="208">
        <f>D113*E113</f>
        <v>0</v>
      </c>
    </row>
    <row r="114" spans="1:6" s="106" customFormat="1" ht="12.75">
      <c r="A114" s="98"/>
      <c r="B114" s="107"/>
      <c r="C114" s="108"/>
      <c r="D114" s="108"/>
      <c r="E114" s="195"/>
      <c r="F114" s="208"/>
    </row>
    <row r="115" spans="1:6" s="106" customFormat="1" ht="13.5" thickBot="1">
      <c r="A115" s="98" t="s">
        <v>73</v>
      </c>
      <c r="B115" s="107" t="s">
        <v>76</v>
      </c>
      <c r="C115" s="117" t="s">
        <v>31</v>
      </c>
      <c r="D115" s="108">
        <v>1</v>
      </c>
      <c r="E115" s="195"/>
      <c r="F115" s="208">
        <f>D115*E115</f>
        <v>0</v>
      </c>
    </row>
    <row r="116" spans="1:6" s="106" customFormat="1" ht="13.5" thickBot="1">
      <c r="A116" s="112"/>
      <c r="B116" s="140" t="s">
        <v>77</v>
      </c>
      <c r="C116" s="113"/>
      <c r="D116" s="139"/>
      <c r="E116" s="206"/>
      <c r="F116" s="207">
        <f>SUM(F57:F115)</f>
        <v>0</v>
      </c>
    </row>
    <row r="117" spans="1:6" s="106" customFormat="1" ht="12.75">
      <c r="A117" s="98"/>
      <c r="B117" s="107"/>
      <c r="C117" s="108"/>
      <c r="D117" s="118"/>
      <c r="E117" s="195"/>
      <c r="F117" s="208"/>
    </row>
    <row r="118" spans="1:6" s="106" customFormat="1" ht="12.75">
      <c r="A118" s="98"/>
      <c r="B118" s="107"/>
      <c r="C118" s="108"/>
      <c r="D118" s="118"/>
      <c r="E118" s="195"/>
      <c r="F118" s="208"/>
    </row>
    <row r="119" spans="1:6" s="106" customFormat="1" ht="12.75">
      <c r="A119" s="344" t="s">
        <v>13</v>
      </c>
      <c r="B119" s="339" t="s">
        <v>78</v>
      </c>
      <c r="C119" s="344"/>
      <c r="D119" s="345"/>
      <c r="E119" s="346"/>
      <c r="F119" s="347"/>
    </row>
    <row r="120" spans="1:6" s="106" customFormat="1" ht="12.75">
      <c r="A120" s="98"/>
      <c r="B120" s="107"/>
      <c r="C120" s="108"/>
      <c r="D120" s="118"/>
      <c r="E120" s="195"/>
      <c r="F120" s="208"/>
    </row>
    <row r="121" spans="1:6" s="106" customFormat="1" ht="25.5">
      <c r="A121" s="98"/>
      <c r="B121" s="107" t="s">
        <v>22</v>
      </c>
      <c r="C121" s="108"/>
      <c r="D121" s="118"/>
      <c r="E121" s="195"/>
      <c r="F121" s="208"/>
    </row>
    <row r="122" spans="1:6" s="106" customFormat="1" ht="12.75">
      <c r="A122" s="123" t="s">
        <v>238</v>
      </c>
      <c r="B122" s="124" t="s">
        <v>79</v>
      </c>
      <c r="C122" s="125"/>
      <c r="D122" s="124"/>
      <c r="E122" s="205"/>
      <c r="F122" s="208"/>
    </row>
    <row r="123" spans="1:6" s="106" customFormat="1" ht="25.5">
      <c r="A123" s="126"/>
      <c r="B123" s="127" t="s">
        <v>149</v>
      </c>
      <c r="C123" s="125"/>
      <c r="D123" s="124"/>
      <c r="E123" s="205"/>
      <c r="F123" s="208"/>
    </row>
    <row r="124" spans="1:6" s="106" customFormat="1" ht="12.75">
      <c r="A124" s="126"/>
      <c r="B124" s="127" t="s">
        <v>80</v>
      </c>
      <c r="C124" s="125" t="s">
        <v>264</v>
      </c>
      <c r="D124" s="124">
        <v>1</v>
      </c>
      <c r="E124" s="205"/>
      <c r="F124" s="208"/>
    </row>
    <row r="125" spans="1:6" s="106" customFormat="1" ht="12" customHeight="1">
      <c r="A125" s="126"/>
      <c r="B125" s="127" t="s">
        <v>81</v>
      </c>
      <c r="C125" s="125" t="s">
        <v>264</v>
      </c>
      <c r="D125" s="124">
        <v>1</v>
      </c>
      <c r="E125" s="205"/>
      <c r="F125" s="208"/>
    </row>
    <row r="126" spans="1:6" s="106" customFormat="1" ht="12.75">
      <c r="A126" s="126"/>
      <c r="B126" s="127" t="s">
        <v>82</v>
      </c>
      <c r="C126" s="125" t="s">
        <v>264</v>
      </c>
      <c r="D126" s="124">
        <v>4</v>
      </c>
      <c r="E126" s="205"/>
      <c r="F126" s="208"/>
    </row>
    <row r="127" spans="1:6" s="106" customFormat="1" ht="12.75">
      <c r="A127" s="126"/>
      <c r="B127" s="127" t="s">
        <v>83</v>
      </c>
      <c r="C127" s="125" t="s">
        <v>264</v>
      </c>
      <c r="D127" s="124">
        <v>1</v>
      </c>
      <c r="E127" s="205"/>
      <c r="F127" s="208"/>
    </row>
    <row r="128" spans="1:6" s="106" customFormat="1" ht="12.75">
      <c r="A128" s="126"/>
      <c r="B128" s="127" t="s">
        <v>84</v>
      </c>
      <c r="C128" s="125" t="s">
        <v>264</v>
      </c>
      <c r="D128" s="124">
        <v>23</v>
      </c>
      <c r="E128" s="205"/>
      <c r="F128" s="208"/>
    </row>
    <row r="129" spans="1:6" s="106" customFormat="1" ht="12.75">
      <c r="A129" s="126"/>
      <c r="B129" s="127" t="s">
        <v>85</v>
      </c>
      <c r="C129" s="125" t="s">
        <v>264</v>
      </c>
      <c r="D129" s="124">
        <v>1</v>
      </c>
      <c r="E129" s="205"/>
      <c r="F129" s="208"/>
    </row>
    <row r="130" spans="1:6" s="106" customFormat="1" ht="12.75">
      <c r="A130" s="126"/>
      <c r="B130" s="127" t="s">
        <v>86</v>
      </c>
      <c r="C130" s="125" t="s">
        <v>264</v>
      </c>
      <c r="D130" s="124">
        <v>1</v>
      </c>
      <c r="E130" s="205"/>
      <c r="F130" s="208"/>
    </row>
    <row r="131" spans="1:6" s="106" customFormat="1" ht="12.75">
      <c r="A131" s="126"/>
      <c r="B131" s="127" t="s">
        <v>87</v>
      </c>
      <c r="C131" s="125" t="s">
        <v>264</v>
      </c>
      <c r="D131" s="124">
        <v>1</v>
      </c>
      <c r="E131" s="205"/>
      <c r="F131" s="208"/>
    </row>
    <row r="132" spans="1:6" s="106" customFormat="1" ht="25.5">
      <c r="A132" s="126"/>
      <c r="B132" s="127" t="s">
        <v>88</v>
      </c>
      <c r="C132" s="125"/>
      <c r="D132" s="124"/>
      <c r="E132" s="205"/>
      <c r="F132" s="208"/>
    </row>
    <row r="133" spans="1:6" s="106" customFormat="1" ht="12.75">
      <c r="A133" s="126"/>
      <c r="B133" s="127" t="s">
        <v>89</v>
      </c>
      <c r="C133" s="125" t="s">
        <v>90</v>
      </c>
      <c r="D133" s="124">
        <v>1</v>
      </c>
      <c r="E133" s="205"/>
      <c r="F133" s="208">
        <f>D133*E133</f>
        <v>0</v>
      </c>
    </row>
    <row r="134" spans="1:6" s="106" customFormat="1" ht="13.5" thickBot="1">
      <c r="A134" s="126"/>
      <c r="B134" s="127"/>
      <c r="C134" s="125"/>
      <c r="D134" s="124"/>
      <c r="E134" s="205"/>
      <c r="F134" s="208"/>
    </row>
    <row r="135" spans="1:6" s="106" customFormat="1" ht="13.5" thickBot="1">
      <c r="A135" s="112"/>
      <c r="B135" s="140" t="s">
        <v>91</v>
      </c>
      <c r="C135" s="142"/>
      <c r="D135" s="145"/>
      <c r="E135" s="210"/>
      <c r="F135" s="207">
        <f>SUM(F121:F134)</f>
        <v>0</v>
      </c>
    </row>
    <row r="136" spans="1:6" s="106" customFormat="1" ht="12.75">
      <c r="A136" s="98"/>
      <c r="B136" s="114"/>
      <c r="C136" s="115"/>
      <c r="D136" s="115"/>
      <c r="E136" s="200"/>
      <c r="F136" s="208"/>
    </row>
    <row r="137" spans="1:6" s="106" customFormat="1" ht="12.75">
      <c r="A137" s="344" t="s">
        <v>14</v>
      </c>
      <c r="B137" s="348" t="s">
        <v>420</v>
      </c>
      <c r="C137" s="340"/>
      <c r="D137" s="341"/>
      <c r="E137" s="342"/>
      <c r="F137" s="343"/>
    </row>
    <row r="138" spans="1:6" s="106" customFormat="1" ht="12.75">
      <c r="A138" s="98"/>
      <c r="B138" s="107"/>
      <c r="C138" s="108"/>
      <c r="D138" s="108"/>
      <c r="E138" s="195"/>
      <c r="F138" s="208"/>
    </row>
    <row r="139" spans="1:6" s="106" customFormat="1" ht="25.5">
      <c r="A139" s="98"/>
      <c r="B139" s="107" t="s">
        <v>22</v>
      </c>
      <c r="C139" s="108"/>
      <c r="D139" s="108"/>
      <c r="E139" s="195"/>
      <c r="F139" s="208"/>
    </row>
    <row r="140" spans="1:6" s="106" customFormat="1" ht="12.75">
      <c r="A140" s="98"/>
      <c r="B140" s="107"/>
      <c r="C140" s="108"/>
      <c r="D140" s="108"/>
      <c r="E140" s="195"/>
      <c r="F140" s="208"/>
    </row>
    <row r="141" spans="1:6" s="106" customFormat="1" ht="12.75">
      <c r="A141" s="98" t="s">
        <v>238</v>
      </c>
      <c r="B141" s="107" t="s">
        <v>92</v>
      </c>
      <c r="C141" s="108" t="s">
        <v>33</v>
      </c>
      <c r="D141" s="108">
        <v>40</v>
      </c>
      <c r="E141" s="195"/>
      <c r="F141" s="208">
        <f>D141*E141</f>
        <v>0</v>
      </c>
    </row>
    <row r="142" spans="1:6" s="106" customFormat="1" ht="12.75">
      <c r="A142" s="98"/>
      <c r="B142" s="107"/>
      <c r="C142" s="108"/>
      <c r="D142" s="108"/>
      <c r="E142" s="195"/>
      <c r="F142" s="208"/>
    </row>
    <row r="143" spans="1:6" s="106" customFormat="1" ht="12.75">
      <c r="A143" s="98" t="s">
        <v>240</v>
      </c>
      <c r="B143" s="107" t="s">
        <v>93</v>
      </c>
      <c r="C143" s="108" t="s">
        <v>33</v>
      </c>
      <c r="D143" s="108">
        <v>85</v>
      </c>
      <c r="E143" s="195"/>
      <c r="F143" s="208">
        <f aca="true" t="shared" si="0" ref="F143:F173">D143*E143</f>
        <v>0</v>
      </c>
    </row>
    <row r="144" spans="1:6" s="106" customFormat="1" ht="12.75">
      <c r="A144" s="98"/>
      <c r="B144" s="107"/>
      <c r="C144" s="108"/>
      <c r="D144" s="108"/>
      <c r="E144" s="195"/>
      <c r="F144" s="208"/>
    </row>
    <row r="145" spans="1:6" s="106" customFormat="1" ht="12.75">
      <c r="A145" s="98" t="s">
        <v>242</v>
      </c>
      <c r="B145" s="107" t="s">
        <v>94</v>
      </c>
      <c r="C145" s="108" t="s">
        <v>264</v>
      </c>
      <c r="D145" s="108">
        <v>58</v>
      </c>
      <c r="E145" s="195"/>
      <c r="F145" s="208">
        <f t="shared" si="0"/>
        <v>0</v>
      </c>
    </row>
    <row r="146" spans="1:6" s="106" customFormat="1" ht="12.75">
      <c r="A146" s="98"/>
      <c r="B146" s="107"/>
      <c r="C146" s="108"/>
      <c r="D146" s="108"/>
      <c r="E146" s="195"/>
      <c r="F146" s="208"/>
    </row>
    <row r="147" spans="1:6" s="106" customFormat="1" ht="12.75">
      <c r="A147" s="98" t="s">
        <v>244</v>
      </c>
      <c r="B147" s="107" t="s">
        <v>95</v>
      </c>
      <c r="C147" s="108" t="s">
        <v>264</v>
      </c>
      <c r="D147" s="108">
        <v>16</v>
      </c>
      <c r="E147" s="195"/>
      <c r="F147" s="208">
        <f t="shared" si="0"/>
        <v>0</v>
      </c>
    </row>
    <row r="148" spans="1:6" s="106" customFormat="1" ht="12.75">
      <c r="A148" s="98"/>
      <c r="B148" s="107"/>
      <c r="C148" s="108"/>
      <c r="D148" s="108"/>
      <c r="E148" s="195"/>
      <c r="F148" s="208"/>
    </row>
    <row r="149" spans="1:6" s="106" customFormat="1" ht="12.75">
      <c r="A149" s="98" t="s">
        <v>246</v>
      </c>
      <c r="B149" s="107" t="s">
        <v>96</v>
      </c>
      <c r="C149" s="108" t="s">
        <v>264</v>
      </c>
      <c r="D149" s="108">
        <v>4</v>
      </c>
      <c r="E149" s="195"/>
      <c r="F149" s="208">
        <f t="shared" si="0"/>
        <v>0</v>
      </c>
    </row>
    <row r="150" spans="1:6" s="106" customFormat="1" ht="12.75">
      <c r="A150" s="98"/>
      <c r="B150" s="107"/>
      <c r="C150" s="108"/>
      <c r="D150" s="108"/>
      <c r="E150" s="195"/>
      <c r="F150" s="208"/>
    </row>
    <row r="151" spans="1:6" s="106" customFormat="1" ht="25.5">
      <c r="A151" s="98" t="s">
        <v>248</v>
      </c>
      <c r="B151" s="107" t="s">
        <v>97</v>
      </c>
      <c r="C151" s="108" t="s">
        <v>264</v>
      </c>
      <c r="D151" s="108">
        <v>4</v>
      </c>
      <c r="E151" s="195"/>
      <c r="F151" s="208">
        <f t="shared" si="0"/>
        <v>0</v>
      </c>
    </row>
    <row r="152" spans="1:6" s="106" customFormat="1" ht="12.75">
      <c r="A152" s="98"/>
      <c r="B152" s="107"/>
      <c r="C152" s="108"/>
      <c r="D152" s="108"/>
      <c r="E152" s="195"/>
      <c r="F152" s="208"/>
    </row>
    <row r="153" spans="1:6" s="106" customFormat="1" ht="12.75">
      <c r="A153" s="98" t="s">
        <v>250</v>
      </c>
      <c r="B153" s="107" t="s">
        <v>98</v>
      </c>
      <c r="C153" s="108" t="s">
        <v>264</v>
      </c>
      <c r="D153" s="108">
        <v>10</v>
      </c>
      <c r="E153" s="195"/>
      <c r="F153" s="208">
        <f t="shared" si="0"/>
        <v>0</v>
      </c>
    </row>
    <row r="154" spans="1:6" s="106" customFormat="1" ht="12.75">
      <c r="A154" s="98"/>
      <c r="B154" s="107"/>
      <c r="C154" s="108"/>
      <c r="D154" s="108"/>
      <c r="E154" s="195"/>
      <c r="F154" s="208"/>
    </row>
    <row r="155" spans="1:6" s="106" customFormat="1" ht="12.75">
      <c r="A155" s="98" t="s">
        <v>36</v>
      </c>
      <c r="B155" s="107" t="s">
        <v>99</v>
      </c>
      <c r="C155" s="108" t="s">
        <v>264</v>
      </c>
      <c r="D155" s="108">
        <v>4</v>
      </c>
      <c r="E155" s="195"/>
      <c r="F155" s="208">
        <f t="shared" si="0"/>
        <v>0</v>
      </c>
    </row>
    <row r="156" spans="1:6" s="106" customFormat="1" ht="12.75">
      <c r="A156" s="98"/>
      <c r="B156" s="107"/>
      <c r="C156" s="108"/>
      <c r="D156" s="108"/>
      <c r="E156" s="195"/>
      <c r="F156" s="208"/>
    </row>
    <row r="157" spans="1:6" s="106" customFormat="1" ht="12.75">
      <c r="A157" s="98" t="s">
        <v>252</v>
      </c>
      <c r="B157" s="107" t="s">
        <v>100</v>
      </c>
      <c r="C157" s="108" t="s">
        <v>264</v>
      </c>
      <c r="D157" s="108">
        <v>4</v>
      </c>
      <c r="E157" s="195"/>
      <c r="F157" s="208">
        <f t="shared" si="0"/>
        <v>0</v>
      </c>
    </row>
    <row r="158" spans="1:6" s="106" customFormat="1" ht="12.75">
      <c r="A158" s="98"/>
      <c r="B158" s="107"/>
      <c r="C158" s="108"/>
      <c r="D158" s="108"/>
      <c r="E158" s="195"/>
      <c r="F158" s="208"/>
    </row>
    <row r="159" spans="1:6" s="106" customFormat="1" ht="12.75">
      <c r="A159" s="98" t="s">
        <v>518</v>
      </c>
      <c r="B159" s="107" t="s">
        <v>101</v>
      </c>
      <c r="C159" s="108" t="s">
        <v>264</v>
      </c>
      <c r="D159" s="108">
        <v>2</v>
      </c>
      <c r="E159" s="195"/>
      <c r="F159" s="208">
        <f t="shared" si="0"/>
        <v>0</v>
      </c>
    </row>
    <row r="160" spans="1:6" s="106" customFormat="1" ht="12.75">
      <c r="A160" s="98"/>
      <c r="B160" s="107"/>
      <c r="C160" s="108"/>
      <c r="D160" s="108"/>
      <c r="E160" s="195"/>
      <c r="F160" s="208"/>
    </row>
    <row r="161" spans="1:6" s="106" customFormat="1" ht="25.5">
      <c r="A161" s="98" t="s">
        <v>255</v>
      </c>
      <c r="B161" s="107" t="s">
        <v>102</v>
      </c>
      <c r="C161" s="108" t="s">
        <v>264</v>
      </c>
      <c r="D161" s="108">
        <v>2</v>
      </c>
      <c r="E161" s="195"/>
      <c r="F161" s="208">
        <f t="shared" si="0"/>
        <v>0</v>
      </c>
    </row>
    <row r="162" spans="1:6" s="106" customFormat="1" ht="12.75">
      <c r="A162" s="98"/>
      <c r="B162" s="107"/>
      <c r="C162" s="108"/>
      <c r="D162" s="108"/>
      <c r="E162" s="195"/>
      <c r="F162" s="208"/>
    </row>
    <row r="163" spans="1:6" s="106" customFormat="1" ht="25.5">
      <c r="A163" s="98" t="s">
        <v>256</v>
      </c>
      <c r="B163" s="107" t="s">
        <v>151</v>
      </c>
      <c r="C163" s="108" t="s">
        <v>264</v>
      </c>
      <c r="D163" s="108">
        <v>1</v>
      </c>
      <c r="E163" s="205"/>
      <c r="F163" s="208">
        <f t="shared" si="0"/>
        <v>0</v>
      </c>
    </row>
    <row r="164" spans="1:6" s="106" customFormat="1" ht="12.75">
      <c r="A164" s="98"/>
      <c r="B164" s="107"/>
      <c r="C164" s="108"/>
      <c r="D164" s="108"/>
      <c r="E164" s="195"/>
      <c r="F164" s="208"/>
    </row>
    <row r="165" spans="1:6" s="106" customFormat="1" ht="14.25">
      <c r="A165" s="98" t="s">
        <v>257</v>
      </c>
      <c r="B165" s="107" t="s">
        <v>143</v>
      </c>
      <c r="C165" s="108" t="s">
        <v>33</v>
      </c>
      <c r="D165" s="108">
        <v>40</v>
      </c>
      <c r="E165" s="195"/>
      <c r="F165" s="208">
        <f t="shared" si="0"/>
        <v>0</v>
      </c>
    </row>
    <row r="166" spans="1:6" s="106" customFormat="1" ht="12.75">
      <c r="A166" s="98"/>
      <c r="B166" s="107"/>
      <c r="C166" s="108"/>
      <c r="D166" s="108"/>
      <c r="E166" s="195"/>
      <c r="F166" s="208"/>
    </row>
    <row r="167" spans="1:6" s="106" customFormat="1" ht="14.25">
      <c r="A167" s="98" t="s">
        <v>43</v>
      </c>
      <c r="B167" s="107" t="s">
        <v>144</v>
      </c>
      <c r="C167" s="108" t="s">
        <v>33</v>
      </c>
      <c r="D167" s="108">
        <v>95</v>
      </c>
      <c r="E167" s="195"/>
      <c r="F167" s="208">
        <f t="shared" si="0"/>
        <v>0</v>
      </c>
    </row>
    <row r="168" spans="1:6" s="106" customFormat="1" ht="12.75">
      <c r="A168" s="98"/>
      <c r="B168" s="107"/>
      <c r="C168" s="108"/>
      <c r="D168" s="108"/>
      <c r="E168" s="195"/>
      <c r="F168" s="208"/>
    </row>
    <row r="169" spans="1:6" s="106" customFormat="1" ht="12.75">
      <c r="A169" s="98" t="s">
        <v>45</v>
      </c>
      <c r="B169" s="107" t="s">
        <v>103</v>
      </c>
      <c r="C169" s="108" t="s">
        <v>264</v>
      </c>
      <c r="D169" s="108">
        <v>4</v>
      </c>
      <c r="E169" s="195"/>
      <c r="F169" s="208">
        <f t="shared" si="0"/>
        <v>0</v>
      </c>
    </row>
    <row r="170" spans="1:6" s="106" customFormat="1" ht="12.75">
      <c r="A170" s="98"/>
      <c r="B170" s="107"/>
      <c r="C170" s="108"/>
      <c r="D170" s="108"/>
      <c r="E170" s="195"/>
      <c r="F170" s="208"/>
    </row>
    <row r="171" spans="1:6" s="106" customFormat="1" ht="12.75">
      <c r="A171" s="98" t="s">
        <v>47</v>
      </c>
      <c r="B171" s="107" t="s">
        <v>104</v>
      </c>
      <c r="C171" s="108" t="s">
        <v>264</v>
      </c>
      <c r="D171" s="108">
        <v>2</v>
      </c>
      <c r="E171" s="195"/>
      <c r="F171" s="208">
        <f t="shared" si="0"/>
        <v>0</v>
      </c>
    </row>
    <row r="172" spans="1:6" s="106" customFormat="1" ht="12.75">
      <c r="A172" s="97"/>
      <c r="B172" s="114"/>
      <c r="C172" s="115"/>
      <c r="D172" s="120"/>
      <c r="E172" s="209"/>
      <c r="F172" s="208"/>
    </row>
    <row r="173" spans="1:6" s="106" customFormat="1" ht="12.75">
      <c r="A173" s="98" t="s">
        <v>49</v>
      </c>
      <c r="B173" s="107" t="s">
        <v>105</v>
      </c>
      <c r="C173" s="108" t="s">
        <v>264</v>
      </c>
      <c r="D173" s="108">
        <v>28</v>
      </c>
      <c r="E173" s="195"/>
      <c r="F173" s="208">
        <f t="shared" si="0"/>
        <v>0</v>
      </c>
    </row>
    <row r="174" spans="1:6" s="106" customFormat="1" ht="12.75">
      <c r="A174" s="98"/>
      <c r="B174" s="107"/>
      <c r="C174" s="108"/>
      <c r="D174" s="108"/>
      <c r="E174" s="195"/>
      <c r="F174" s="208"/>
    </row>
    <row r="175" spans="1:6" s="106" customFormat="1" ht="12.75">
      <c r="A175" s="98" t="s">
        <v>51</v>
      </c>
      <c r="B175" s="107" t="s">
        <v>28</v>
      </c>
      <c r="C175" s="117" t="s">
        <v>29</v>
      </c>
      <c r="D175" s="118">
        <v>0.07</v>
      </c>
      <c r="E175" s="211"/>
      <c r="F175" s="208">
        <f>(SUM(F141:F174))*0.07</f>
        <v>0</v>
      </c>
    </row>
    <row r="176" spans="1:6" s="106" customFormat="1" ht="12.75">
      <c r="A176" s="98"/>
      <c r="B176" s="107"/>
      <c r="C176" s="108"/>
      <c r="D176" s="108"/>
      <c r="E176" s="195"/>
      <c r="F176" s="208"/>
    </row>
    <row r="177" spans="1:6" s="106" customFormat="1" ht="12.75">
      <c r="A177" s="98" t="s">
        <v>53</v>
      </c>
      <c r="B177" s="107" t="s">
        <v>106</v>
      </c>
      <c r="C177" s="108" t="s">
        <v>31</v>
      </c>
      <c r="D177" s="108">
        <v>1</v>
      </c>
      <c r="E177" s="195"/>
      <c r="F177" s="208">
        <f>D177*E177</f>
        <v>0</v>
      </c>
    </row>
    <row r="178" spans="1:6" s="106" customFormat="1" ht="13.5" thickBot="1">
      <c r="A178" s="98"/>
      <c r="B178" s="107"/>
      <c r="C178" s="108"/>
      <c r="D178" s="108"/>
      <c r="E178" s="195"/>
      <c r="F178" s="208"/>
    </row>
    <row r="179" spans="1:6" s="106" customFormat="1" ht="13.5" thickBot="1">
      <c r="A179" s="112"/>
      <c r="B179" s="404" t="s">
        <v>107</v>
      </c>
      <c r="C179" s="404"/>
      <c r="D179" s="404"/>
      <c r="E179" s="405"/>
      <c r="F179" s="207">
        <f>SUM(F141:F178)</f>
        <v>0</v>
      </c>
    </row>
    <row r="180" spans="1:6" s="106" customFormat="1" ht="12.75">
      <c r="A180" s="111"/>
      <c r="B180" s="114"/>
      <c r="C180" s="115"/>
      <c r="D180" s="115"/>
      <c r="E180" s="200"/>
      <c r="F180" s="208"/>
    </row>
    <row r="181" spans="1:6" ht="12.75">
      <c r="A181" s="338" t="s">
        <v>15</v>
      </c>
      <c r="B181" s="339" t="s">
        <v>16</v>
      </c>
      <c r="C181" s="340"/>
      <c r="D181" s="341"/>
      <c r="E181" s="342"/>
      <c r="F181" s="343"/>
    </row>
    <row r="182" spans="1:6" ht="12.75">
      <c r="A182" s="98"/>
      <c r="D182" s="98"/>
      <c r="E182" s="197"/>
      <c r="F182" s="208"/>
    </row>
    <row r="183" spans="1:6" ht="12.75">
      <c r="A183" s="98" t="s">
        <v>238</v>
      </c>
      <c r="B183" s="107" t="s">
        <v>108</v>
      </c>
      <c r="C183" s="98" t="s">
        <v>264</v>
      </c>
      <c r="D183" s="98">
        <v>11</v>
      </c>
      <c r="E183" s="197"/>
      <c r="F183" s="208">
        <f>D183*E183</f>
        <v>0</v>
      </c>
    </row>
    <row r="184" spans="1:6" ht="12.75">
      <c r="A184" s="98"/>
      <c r="D184" s="98"/>
      <c r="E184" s="197"/>
      <c r="F184" s="208"/>
    </row>
    <row r="185" spans="1:6" ht="12.75">
      <c r="A185" s="98" t="s">
        <v>240</v>
      </c>
      <c r="B185" s="107" t="s">
        <v>109</v>
      </c>
      <c r="C185" s="128" t="s">
        <v>33</v>
      </c>
      <c r="D185" s="98">
        <v>410</v>
      </c>
      <c r="E185" s="197"/>
      <c r="F185" s="208">
        <f>D185*E185</f>
        <v>0</v>
      </c>
    </row>
    <row r="186" spans="1:6" ht="12.75">
      <c r="A186" s="98"/>
      <c r="C186" s="128"/>
      <c r="D186" s="98"/>
      <c r="E186" s="197"/>
      <c r="F186" s="208"/>
    </row>
    <row r="187" spans="1:6" ht="12.75">
      <c r="A187" s="98" t="s">
        <v>242</v>
      </c>
      <c r="B187" s="107" t="s">
        <v>110</v>
      </c>
      <c r="C187" s="128" t="s">
        <v>33</v>
      </c>
      <c r="D187" s="98">
        <v>370</v>
      </c>
      <c r="E187" s="197"/>
      <c r="F187" s="208">
        <f>D187*E187</f>
        <v>0</v>
      </c>
    </row>
    <row r="188" spans="1:6" ht="12.75">
      <c r="A188" s="98"/>
      <c r="C188" s="128"/>
      <c r="D188" s="98"/>
      <c r="E188" s="197"/>
      <c r="F188" s="208"/>
    </row>
    <row r="189" spans="1:6" ht="12.75">
      <c r="A189" s="98" t="s">
        <v>244</v>
      </c>
      <c r="B189" s="107" t="s">
        <v>111</v>
      </c>
      <c r="C189" s="128" t="s">
        <v>264</v>
      </c>
      <c r="D189" s="98">
        <v>11</v>
      </c>
      <c r="E189" s="197"/>
      <c r="F189" s="208">
        <f>D189*E189</f>
        <v>0</v>
      </c>
    </row>
    <row r="190" spans="1:6" ht="12.75">
      <c r="A190" s="98"/>
      <c r="C190" s="128"/>
      <c r="D190" s="98"/>
      <c r="E190" s="197"/>
      <c r="F190" s="208"/>
    </row>
    <row r="191" spans="1:6" ht="12.75">
      <c r="A191" s="98" t="s">
        <v>246</v>
      </c>
      <c r="B191" s="107" t="s">
        <v>421</v>
      </c>
      <c r="C191" s="128"/>
      <c r="D191" s="98"/>
      <c r="E191" s="197"/>
      <c r="F191" s="208"/>
    </row>
    <row r="192" spans="1:6" ht="25.5">
      <c r="A192" s="98"/>
      <c r="B192" s="129" t="s">
        <v>112</v>
      </c>
      <c r="C192" s="128" t="s">
        <v>264</v>
      </c>
      <c r="D192" s="98">
        <v>1</v>
      </c>
      <c r="E192" s="197"/>
      <c r="F192" s="208"/>
    </row>
    <row r="193" spans="1:6" ht="12.75">
      <c r="A193" s="98"/>
      <c r="B193" s="131" t="s">
        <v>113</v>
      </c>
      <c r="C193" s="128" t="s">
        <v>264</v>
      </c>
      <c r="D193" s="98"/>
      <c r="E193" s="197"/>
      <c r="F193" s="208"/>
    </row>
    <row r="194" spans="1:6" ht="25.5">
      <c r="A194" s="98"/>
      <c r="B194" s="131" t="s">
        <v>114</v>
      </c>
      <c r="C194" s="128"/>
      <c r="D194" s="98"/>
      <c r="E194" s="197"/>
      <c r="F194" s="208"/>
    </row>
    <row r="195" spans="1:6" ht="12.75">
      <c r="A195" s="98"/>
      <c r="B195" s="131" t="s">
        <v>115</v>
      </c>
      <c r="C195" s="128"/>
      <c r="D195" s="98"/>
      <c r="E195" s="197"/>
      <c r="F195" s="208"/>
    </row>
    <row r="196" spans="1:6" ht="12.75">
      <c r="A196" s="98"/>
      <c r="B196" s="131" t="s">
        <v>116</v>
      </c>
      <c r="C196" s="128" t="s">
        <v>264</v>
      </c>
      <c r="D196" s="98">
        <v>1</v>
      </c>
      <c r="E196" s="197"/>
      <c r="F196" s="208"/>
    </row>
    <row r="197" spans="1:6" ht="12.75">
      <c r="A197" s="98"/>
      <c r="B197" s="131" t="s">
        <v>117</v>
      </c>
      <c r="C197" s="128" t="s">
        <v>264</v>
      </c>
      <c r="D197" s="98">
        <v>1</v>
      </c>
      <c r="E197" s="197"/>
      <c r="F197" s="208"/>
    </row>
    <row r="198" spans="1:6" ht="38.25">
      <c r="A198" s="98"/>
      <c r="B198" s="107" t="s">
        <v>118</v>
      </c>
      <c r="C198" s="128"/>
      <c r="D198" s="98"/>
      <c r="E198" s="197"/>
      <c r="F198" s="208"/>
    </row>
    <row r="199" spans="1:6" ht="25.5">
      <c r="A199" s="98"/>
      <c r="B199" s="107" t="s">
        <v>119</v>
      </c>
      <c r="C199" s="128" t="s">
        <v>31</v>
      </c>
      <c r="D199" s="98">
        <v>1</v>
      </c>
      <c r="E199" s="197"/>
      <c r="F199" s="208">
        <f>D199*E199</f>
        <v>0</v>
      </c>
    </row>
    <row r="200" spans="1:6" ht="12.75">
      <c r="A200" s="98"/>
      <c r="E200" s="197"/>
      <c r="F200" s="208"/>
    </row>
    <row r="201" spans="1:6" ht="12.75">
      <c r="A201" s="98" t="s">
        <v>248</v>
      </c>
      <c r="B201" s="107" t="s">
        <v>28</v>
      </c>
      <c r="C201" s="98" t="s">
        <v>29</v>
      </c>
      <c r="D201" s="132">
        <v>0.07</v>
      </c>
      <c r="E201" s="197"/>
      <c r="F201" s="208">
        <f>(SUM(F183:F200))*0.07</f>
        <v>0</v>
      </c>
    </row>
    <row r="202" spans="1:6" ht="12.75">
      <c r="A202" s="98"/>
      <c r="D202" s="98"/>
      <c r="E202" s="197"/>
      <c r="F202" s="208"/>
    </row>
    <row r="203" spans="1:6" ht="12.75">
      <c r="A203" s="98" t="s">
        <v>250</v>
      </c>
      <c r="B203" s="107" t="s">
        <v>106</v>
      </c>
      <c r="C203" s="98" t="s">
        <v>31</v>
      </c>
      <c r="D203" s="98">
        <v>1</v>
      </c>
      <c r="E203" s="197"/>
      <c r="F203" s="208">
        <f>D203*E203</f>
        <v>0</v>
      </c>
    </row>
    <row r="204" spans="1:6" s="106" customFormat="1" ht="13.5" thickBot="1">
      <c r="A204" s="98"/>
      <c r="B204" s="107"/>
      <c r="C204" s="108"/>
      <c r="D204" s="108"/>
      <c r="E204" s="195"/>
      <c r="F204" s="208"/>
    </row>
    <row r="205" spans="1:6" ht="13.5" thickBot="1">
      <c r="A205" s="146"/>
      <c r="B205" s="404" t="s">
        <v>120</v>
      </c>
      <c r="C205" s="404"/>
      <c r="D205" s="404"/>
      <c r="E205" s="405"/>
      <c r="F205" s="207">
        <f>SUM(F183:F204)</f>
        <v>0</v>
      </c>
    </row>
    <row r="206" spans="2:6" ht="12.75">
      <c r="B206" s="114"/>
      <c r="C206" s="111"/>
      <c r="D206" s="133"/>
      <c r="E206" s="212"/>
      <c r="F206" s="208"/>
    </row>
    <row r="207" spans="2:6" ht="12.75">
      <c r="B207" s="114"/>
      <c r="C207" s="111"/>
      <c r="D207" s="133"/>
      <c r="E207" s="212"/>
      <c r="F207" s="208"/>
    </row>
    <row r="208" spans="1:6" s="106" customFormat="1" ht="12.75">
      <c r="A208" s="344" t="s">
        <v>17</v>
      </c>
      <c r="B208" s="339" t="s">
        <v>18</v>
      </c>
      <c r="C208" s="349"/>
      <c r="D208" s="350"/>
      <c r="E208" s="351"/>
      <c r="F208" s="352"/>
    </row>
    <row r="209" spans="1:6" s="106" customFormat="1" ht="12.75">
      <c r="A209" s="98"/>
      <c r="B209" s="107"/>
      <c r="C209" s="98"/>
      <c r="D209" s="99"/>
      <c r="E209" s="203"/>
      <c r="F209" s="204"/>
    </row>
    <row r="210" spans="1:6" s="106" customFormat="1" ht="12.75">
      <c r="A210" s="144" t="s">
        <v>121</v>
      </c>
      <c r="B210" s="147" t="s">
        <v>228</v>
      </c>
      <c r="C210" s="134"/>
      <c r="D210" s="136"/>
      <c r="E210" s="205"/>
      <c r="F210" s="208"/>
    </row>
    <row r="211" spans="1:6" s="106" customFormat="1" ht="12.75">
      <c r="A211" s="98"/>
      <c r="B211" s="135"/>
      <c r="C211" s="134"/>
      <c r="D211" s="136"/>
      <c r="E211" s="205"/>
      <c r="F211" s="208"/>
    </row>
    <row r="212" spans="1:6" s="106" customFormat="1" ht="25.5">
      <c r="A212" s="98" t="s">
        <v>238</v>
      </c>
      <c r="B212" s="127" t="s">
        <v>152</v>
      </c>
      <c r="C212" s="372" t="s">
        <v>31</v>
      </c>
      <c r="D212" s="106">
        <v>1</v>
      </c>
      <c r="E212" s="205"/>
      <c r="F212" s="208">
        <f>D212*E212</f>
        <v>0</v>
      </c>
    </row>
    <row r="213" spans="1:6" s="106" customFormat="1" ht="12.75">
      <c r="A213" s="98"/>
      <c r="B213" s="135"/>
      <c r="C213" s="134"/>
      <c r="D213" s="136"/>
      <c r="E213" s="205"/>
      <c r="F213" s="208"/>
    </row>
    <row r="214" spans="1:6" s="106" customFormat="1" ht="12.75">
      <c r="A214" s="98" t="s">
        <v>240</v>
      </c>
      <c r="B214" s="135" t="s">
        <v>153</v>
      </c>
      <c r="C214" s="134" t="s">
        <v>33</v>
      </c>
      <c r="D214" s="136">
        <v>16</v>
      </c>
      <c r="E214" s="205"/>
      <c r="F214" s="208">
        <f aca="true" t="shared" si="1" ref="F214:F229">D214*E214</f>
        <v>0</v>
      </c>
    </row>
    <row r="215" spans="1:6" s="106" customFormat="1" ht="12.75">
      <c r="A215" s="98"/>
      <c r="B215" s="135"/>
      <c r="C215" s="134"/>
      <c r="D215" s="136"/>
      <c r="E215" s="205"/>
      <c r="F215" s="208"/>
    </row>
    <row r="216" spans="1:6" s="106" customFormat="1" ht="25.5">
      <c r="A216" s="98" t="s">
        <v>242</v>
      </c>
      <c r="B216" s="148" t="s">
        <v>154</v>
      </c>
      <c r="C216" s="134" t="s">
        <v>264</v>
      </c>
      <c r="D216" s="136">
        <v>1</v>
      </c>
      <c r="E216" s="205"/>
      <c r="F216" s="208">
        <f t="shared" si="1"/>
        <v>0</v>
      </c>
    </row>
    <row r="217" spans="1:6" s="106" customFormat="1" ht="12.75">
      <c r="A217" s="98"/>
      <c r="B217" s="135"/>
      <c r="C217" s="134"/>
      <c r="D217" s="136"/>
      <c r="E217" s="205"/>
      <c r="F217" s="208"/>
    </row>
    <row r="218" spans="1:6" s="106" customFormat="1" ht="50.25" customHeight="1">
      <c r="A218" s="98" t="s">
        <v>244</v>
      </c>
      <c r="B218" s="127" t="s">
        <v>423</v>
      </c>
      <c r="C218" s="136" t="s">
        <v>33</v>
      </c>
      <c r="D218" s="106">
        <v>16</v>
      </c>
      <c r="E218" s="205"/>
      <c r="F218" s="371">
        <f t="shared" si="1"/>
        <v>0</v>
      </c>
    </row>
    <row r="219" spans="1:6" s="106" customFormat="1" ht="12.75">
      <c r="A219" s="98"/>
      <c r="B219" s="135"/>
      <c r="C219" s="134"/>
      <c r="D219" s="136"/>
      <c r="E219" s="205"/>
      <c r="F219" s="208"/>
    </row>
    <row r="220" spans="1:6" s="106" customFormat="1" ht="12.75">
      <c r="A220" s="98" t="s">
        <v>246</v>
      </c>
      <c r="B220" s="127" t="s">
        <v>155</v>
      </c>
      <c r="C220" s="134" t="s">
        <v>264</v>
      </c>
      <c r="D220" s="136">
        <v>3</v>
      </c>
      <c r="E220" s="205"/>
      <c r="F220" s="208">
        <f t="shared" si="1"/>
        <v>0</v>
      </c>
    </row>
    <row r="221" spans="1:6" s="106" customFormat="1" ht="12.75">
      <c r="A221" s="98"/>
      <c r="B221" s="135"/>
      <c r="C221" s="134"/>
      <c r="D221" s="136"/>
      <c r="E221" s="205"/>
      <c r="F221" s="208"/>
    </row>
    <row r="222" spans="1:6" s="106" customFormat="1" ht="38.25">
      <c r="A222" s="98" t="s">
        <v>248</v>
      </c>
      <c r="B222" s="127" t="s">
        <v>422</v>
      </c>
      <c r="C222" s="136" t="s">
        <v>33</v>
      </c>
      <c r="D222" s="106">
        <v>16</v>
      </c>
      <c r="E222" s="205"/>
      <c r="F222" s="208">
        <f t="shared" si="1"/>
        <v>0</v>
      </c>
    </row>
    <row r="223" spans="1:6" s="106" customFormat="1" ht="12.75">
      <c r="A223" s="98"/>
      <c r="B223" s="135"/>
      <c r="C223" s="134"/>
      <c r="D223" s="136"/>
      <c r="E223" s="205"/>
      <c r="F223" s="208"/>
    </row>
    <row r="224" spans="1:6" s="106" customFormat="1" ht="12.75">
      <c r="A224" s="98" t="s">
        <v>250</v>
      </c>
      <c r="B224" s="135" t="s">
        <v>156</v>
      </c>
      <c r="C224" s="134" t="s">
        <v>33</v>
      </c>
      <c r="D224" s="136">
        <v>8</v>
      </c>
      <c r="E224" s="205"/>
      <c r="F224" s="208">
        <f t="shared" si="1"/>
        <v>0</v>
      </c>
    </row>
    <row r="225" spans="1:6" s="106" customFormat="1" ht="12.75">
      <c r="A225" s="98"/>
      <c r="B225" s="135"/>
      <c r="C225" s="134"/>
      <c r="D225" s="136"/>
      <c r="E225" s="205"/>
      <c r="F225" s="208"/>
    </row>
    <row r="226" spans="1:6" s="106" customFormat="1" ht="12.75">
      <c r="A226" s="98" t="s">
        <v>252</v>
      </c>
      <c r="B226" s="135" t="s">
        <v>122</v>
      </c>
      <c r="C226" s="134"/>
      <c r="D226" s="136"/>
      <c r="E226" s="205"/>
      <c r="F226" s="208"/>
    </row>
    <row r="227" spans="1:6" s="106" customFormat="1" ht="12.75">
      <c r="A227" s="98"/>
      <c r="B227" s="135" t="s">
        <v>157</v>
      </c>
      <c r="C227" s="134" t="s">
        <v>33</v>
      </c>
      <c r="D227" s="136">
        <v>15</v>
      </c>
      <c r="E227" s="205"/>
      <c r="F227" s="208">
        <f t="shared" si="1"/>
        <v>0</v>
      </c>
    </row>
    <row r="228" spans="1:6" s="106" customFormat="1" ht="12.75">
      <c r="A228" s="98"/>
      <c r="B228" s="135"/>
      <c r="C228" s="134"/>
      <c r="D228" s="136"/>
      <c r="E228" s="205"/>
      <c r="F228" s="208"/>
    </row>
    <row r="229" spans="1:6" s="106" customFormat="1" ht="25.5">
      <c r="A229" s="98" t="s">
        <v>518</v>
      </c>
      <c r="B229" s="127" t="s">
        <v>158</v>
      </c>
      <c r="C229" s="134" t="s">
        <v>31</v>
      </c>
      <c r="D229" s="136">
        <v>1</v>
      </c>
      <c r="E229" s="205"/>
      <c r="F229" s="208">
        <f t="shared" si="1"/>
        <v>0</v>
      </c>
    </row>
    <row r="230" spans="1:6" s="106" customFormat="1" ht="12.75">
      <c r="A230" s="98"/>
      <c r="B230" s="135"/>
      <c r="C230" s="134"/>
      <c r="D230" s="136"/>
      <c r="E230" s="205"/>
      <c r="F230" s="208"/>
    </row>
    <row r="231" spans="1:6" s="106" customFormat="1" ht="12.75">
      <c r="A231" s="353"/>
      <c r="B231" s="354" t="s">
        <v>123</v>
      </c>
      <c r="C231" s="355"/>
      <c r="D231" s="356"/>
      <c r="E231" s="357"/>
      <c r="F231" s="358">
        <f>SUM(F212:F230)</f>
        <v>0</v>
      </c>
    </row>
    <row r="232" spans="1:6" s="106" customFormat="1" ht="12.75">
      <c r="A232" s="98"/>
      <c r="B232" s="147"/>
      <c r="C232" s="384"/>
      <c r="D232" s="385"/>
      <c r="E232" s="386"/>
      <c r="F232" s="374"/>
    </row>
    <row r="233" spans="1:6" s="106" customFormat="1" ht="12.75">
      <c r="A233" s="144" t="s">
        <v>124</v>
      </c>
      <c r="B233" s="147" t="s">
        <v>125</v>
      </c>
      <c r="C233" s="134"/>
      <c r="D233" s="136"/>
      <c r="E233" s="205"/>
      <c r="F233" s="208"/>
    </row>
    <row r="234" spans="1:6" s="106" customFormat="1" ht="12.75">
      <c r="A234" s="98"/>
      <c r="B234" s="135"/>
      <c r="C234" s="134"/>
      <c r="D234" s="136"/>
      <c r="E234" s="205"/>
      <c r="F234" s="208"/>
    </row>
    <row r="235" spans="1:6" s="106" customFormat="1" ht="25.5">
      <c r="A235" s="98" t="s">
        <v>238</v>
      </c>
      <c r="B235" s="127" t="s">
        <v>159</v>
      </c>
      <c r="C235" s="134" t="s">
        <v>31</v>
      </c>
      <c r="D235" s="136">
        <v>1</v>
      </c>
      <c r="E235" s="205"/>
      <c r="F235" s="208">
        <f>D235*E235</f>
        <v>0</v>
      </c>
    </row>
    <row r="236" spans="1:6" s="106" customFormat="1" ht="12.75">
      <c r="A236" s="98"/>
      <c r="B236" s="126"/>
      <c r="C236" s="134"/>
      <c r="D236" s="136"/>
      <c r="E236" s="205"/>
      <c r="F236" s="208"/>
    </row>
    <row r="237" spans="1:6" s="106" customFormat="1" ht="12.75">
      <c r="A237" s="98" t="s">
        <v>240</v>
      </c>
      <c r="B237" s="135" t="s">
        <v>160</v>
      </c>
      <c r="C237" s="134" t="s">
        <v>31</v>
      </c>
      <c r="D237" s="136">
        <v>1</v>
      </c>
      <c r="E237" s="205"/>
      <c r="F237" s="208">
        <f>D237*E237</f>
        <v>0</v>
      </c>
    </row>
    <row r="238" spans="1:6" s="106" customFormat="1" ht="12.75">
      <c r="A238" s="98"/>
      <c r="B238" s="135"/>
      <c r="C238" s="134"/>
      <c r="D238" s="136"/>
      <c r="E238" s="205"/>
      <c r="F238" s="208"/>
    </row>
    <row r="239" spans="1:6" s="106" customFormat="1" ht="12.75">
      <c r="A239" s="98" t="s">
        <v>242</v>
      </c>
      <c r="B239" s="135" t="s">
        <v>161</v>
      </c>
      <c r="C239" s="134" t="s">
        <v>33</v>
      </c>
      <c r="D239" s="136">
        <v>22</v>
      </c>
      <c r="E239" s="205"/>
      <c r="F239" s="208">
        <f>D239*E239</f>
        <v>0</v>
      </c>
    </row>
    <row r="240" spans="1:6" s="106" customFormat="1" ht="12.75">
      <c r="A240" s="98"/>
      <c r="B240" s="135"/>
      <c r="C240" s="134"/>
      <c r="D240" s="136"/>
      <c r="E240" s="205"/>
      <c r="F240" s="208"/>
    </row>
    <row r="241" spans="1:6" s="106" customFormat="1" ht="25.5">
      <c r="A241" s="98" t="s">
        <v>244</v>
      </c>
      <c r="B241" s="148" t="s">
        <v>162</v>
      </c>
      <c r="C241" s="134" t="s">
        <v>264</v>
      </c>
      <c r="D241" s="136">
        <v>3</v>
      </c>
      <c r="E241" s="205"/>
      <c r="F241" s="208">
        <f>D241*E241</f>
        <v>0</v>
      </c>
    </row>
    <row r="242" spans="1:6" s="106" customFormat="1" ht="12.75">
      <c r="A242" s="98"/>
      <c r="B242" s="135"/>
      <c r="C242" s="134"/>
      <c r="D242" s="136"/>
      <c r="E242" s="205"/>
      <c r="F242" s="208"/>
    </row>
    <row r="243" spans="1:6" s="106" customFormat="1" ht="12.75">
      <c r="A243" s="98" t="s">
        <v>246</v>
      </c>
      <c r="B243" s="135" t="s">
        <v>126</v>
      </c>
      <c r="C243" s="134"/>
      <c r="D243" s="136"/>
      <c r="E243" s="205"/>
      <c r="F243" s="208"/>
    </row>
    <row r="244" spans="1:6" s="106" customFormat="1" ht="12.75">
      <c r="A244" s="98"/>
      <c r="B244" s="135" t="s">
        <v>127</v>
      </c>
      <c r="C244" s="134"/>
      <c r="D244" s="136"/>
      <c r="E244" s="205"/>
      <c r="F244" s="208"/>
    </row>
    <row r="245" spans="1:6" s="106" customFormat="1" ht="25.5">
      <c r="A245" s="98"/>
      <c r="B245" s="127" t="s">
        <v>128</v>
      </c>
      <c r="C245" s="134"/>
      <c r="D245" s="136"/>
      <c r="E245" s="205"/>
      <c r="F245" s="208"/>
    </row>
    <row r="246" spans="1:6" s="106" customFormat="1" ht="12.75">
      <c r="A246" s="98"/>
      <c r="B246" s="135" t="s">
        <v>129</v>
      </c>
      <c r="C246" s="134" t="s">
        <v>264</v>
      </c>
      <c r="D246" s="136">
        <v>3</v>
      </c>
      <c r="E246" s="205"/>
      <c r="F246" s="208"/>
    </row>
    <row r="247" spans="1:6" s="106" customFormat="1" ht="12.75">
      <c r="A247" s="98"/>
      <c r="B247" s="135" t="s">
        <v>130</v>
      </c>
      <c r="C247" s="134" t="s">
        <v>264</v>
      </c>
      <c r="D247" s="136">
        <v>2</v>
      </c>
      <c r="E247" s="205"/>
      <c r="F247" s="208"/>
    </row>
    <row r="248" spans="1:6" s="106" customFormat="1" ht="12.75">
      <c r="A248" s="98"/>
      <c r="B248" s="135" t="s">
        <v>131</v>
      </c>
      <c r="C248" s="134" t="s">
        <v>264</v>
      </c>
      <c r="D248" s="136">
        <v>2</v>
      </c>
      <c r="E248" s="205"/>
      <c r="F248" s="208"/>
    </row>
    <row r="249" spans="1:6" s="106" customFormat="1" ht="12.75">
      <c r="A249" s="98"/>
      <c r="B249" s="135" t="s">
        <v>132</v>
      </c>
      <c r="C249" s="134" t="s">
        <v>264</v>
      </c>
      <c r="D249" s="136">
        <v>3</v>
      </c>
      <c r="E249" s="205"/>
      <c r="F249" s="208"/>
    </row>
    <row r="250" spans="1:6" s="106" customFormat="1" ht="12.75">
      <c r="A250" s="98"/>
      <c r="B250" s="135" t="s">
        <v>133</v>
      </c>
      <c r="C250" s="134"/>
      <c r="D250" s="136"/>
      <c r="E250" s="205"/>
      <c r="F250" s="208"/>
    </row>
    <row r="251" spans="1:6" s="106" customFormat="1" ht="12.75">
      <c r="A251" s="98"/>
      <c r="B251" s="135" t="s">
        <v>134</v>
      </c>
      <c r="C251" s="134"/>
      <c r="D251" s="136"/>
      <c r="E251" s="205"/>
      <c r="F251" s="208"/>
    </row>
    <row r="252" spans="1:6" s="106" customFormat="1" ht="12.75">
      <c r="A252" s="98"/>
      <c r="B252" s="135"/>
      <c r="C252" s="134" t="s">
        <v>31</v>
      </c>
      <c r="D252" s="136">
        <v>1</v>
      </c>
      <c r="E252" s="205"/>
      <c r="F252" s="208">
        <f>D252*E252</f>
        <v>0</v>
      </c>
    </row>
    <row r="253" spans="1:6" s="106" customFormat="1" ht="12.75">
      <c r="A253" s="98"/>
      <c r="B253" s="135"/>
      <c r="C253" s="134"/>
      <c r="D253" s="136"/>
      <c r="E253" s="205"/>
      <c r="F253" s="208"/>
    </row>
    <row r="254" spans="1:6" s="106" customFormat="1" ht="25.5">
      <c r="A254" s="98" t="s">
        <v>248</v>
      </c>
      <c r="B254" s="127" t="s">
        <v>163</v>
      </c>
      <c r="C254" s="136" t="s">
        <v>264</v>
      </c>
      <c r="D254" s="106">
        <v>3</v>
      </c>
      <c r="E254" s="205"/>
      <c r="F254" s="208">
        <f>D254*E254</f>
        <v>0</v>
      </c>
    </row>
    <row r="255" spans="1:6" s="106" customFormat="1" ht="12.75">
      <c r="A255" s="98"/>
      <c r="B255" s="135"/>
      <c r="C255" s="134"/>
      <c r="D255" s="136"/>
      <c r="E255" s="205"/>
      <c r="F255" s="208"/>
    </row>
    <row r="256" spans="1:6" s="106" customFormat="1" ht="25.5">
      <c r="A256" s="98" t="s">
        <v>250</v>
      </c>
      <c r="B256" s="127" t="s">
        <v>164</v>
      </c>
      <c r="C256" s="136" t="s">
        <v>264</v>
      </c>
      <c r="D256" s="106">
        <v>3</v>
      </c>
      <c r="E256" s="205"/>
      <c r="F256" s="208">
        <f>D256*E256</f>
        <v>0</v>
      </c>
    </row>
    <row r="257" spans="1:6" s="106" customFormat="1" ht="12.75">
      <c r="A257" s="98"/>
      <c r="B257" s="135"/>
      <c r="C257" s="134"/>
      <c r="D257" s="136"/>
      <c r="E257" s="205"/>
      <c r="F257" s="208"/>
    </row>
    <row r="258" spans="1:6" s="106" customFormat="1" ht="12.75">
      <c r="A258" s="98" t="s">
        <v>36</v>
      </c>
      <c r="B258" s="135" t="s">
        <v>165</v>
      </c>
      <c r="C258" s="137">
        <v>0.02</v>
      </c>
      <c r="D258" s="136"/>
      <c r="E258" s="205"/>
      <c r="F258" s="208">
        <f>(SUM(F235:F257))*0.02</f>
        <v>0</v>
      </c>
    </row>
    <row r="259" spans="1:6" s="106" customFormat="1" ht="12.75">
      <c r="A259" s="98"/>
      <c r="B259" s="135"/>
      <c r="C259" s="134"/>
      <c r="D259" s="136"/>
      <c r="E259" s="205"/>
      <c r="F259" s="208"/>
    </row>
    <row r="260" spans="1:6" s="106" customFormat="1" ht="25.5">
      <c r="A260" s="98" t="s">
        <v>252</v>
      </c>
      <c r="B260" s="127" t="s">
        <v>166</v>
      </c>
      <c r="C260" s="137">
        <v>0.03</v>
      </c>
      <c r="D260" s="136"/>
      <c r="E260" s="205"/>
      <c r="F260" s="208">
        <f>(SUM(F235:F256))*0.03</f>
        <v>0</v>
      </c>
    </row>
    <row r="261" spans="1:6" s="106" customFormat="1" ht="12.75">
      <c r="A261" s="98"/>
      <c r="B261" s="135"/>
      <c r="C261" s="134"/>
      <c r="D261" s="136"/>
      <c r="E261" s="205"/>
      <c r="F261" s="208"/>
    </row>
    <row r="262" spans="1:6" s="106" customFormat="1" ht="12.75">
      <c r="A262" s="98" t="s">
        <v>518</v>
      </c>
      <c r="B262" s="135" t="s">
        <v>167</v>
      </c>
      <c r="C262" s="134" t="s">
        <v>264</v>
      </c>
      <c r="D262" s="136">
        <v>1</v>
      </c>
      <c r="E262" s="205"/>
      <c r="F262" s="208">
        <f>D262*E262</f>
        <v>0</v>
      </c>
    </row>
    <row r="263" spans="1:6" s="106" customFormat="1" ht="12.75">
      <c r="A263" s="98"/>
      <c r="B263" s="135"/>
      <c r="C263" s="134"/>
      <c r="D263" s="136"/>
      <c r="E263" s="205"/>
      <c r="F263" s="208"/>
    </row>
    <row r="264" spans="1:6" s="106" customFormat="1" ht="12.75">
      <c r="A264" s="98" t="s">
        <v>255</v>
      </c>
      <c r="B264" s="135" t="s">
        <v>168</v>
      </c>
      <c r="C264" s="136" t="s">
        <v>31</v>
      </c>
      <c r="D264" s="106">
        <v>1</v>
      </c>
      <c r="E264" s="205"/>
      <c r="F264" s="208">
        <f>D264*E264</f>
        <v>0</v>
      </c>
    </row>
    <row r="265" spans="1:6" s="106" customFormat="1" ht="12.75">
      <c r="A265" s="98"/>
      <c r="B265" s="135"/>
      <c r="C265" s="134"/>
      <c r="D265" s="136"/>
      <c r="E265" s="205"/>
      <c r="F265" s="208"/>
    </row>
    <row r="266" spans="1:6" s="106" customFormat="1" ht="12.75">
      <c r="A266" s="98" t="s">
        <v>256</v>
      </c>
      <c r="B266" s="135" t="s">
        <v>169</v>
      </c>
      <c r="C266" s="136" t="s">
        <v>31</v>
      </c>
      <c r="D266" s="106">
        <v>1</v>
      </c>
      <c r="E266" s="205"/>
      <c r="F266" s="208">
        <f>D266*E266</f>
        <v>0</v>
      </c>
    </row>
    <row r="267" spans="1:6" s="106" customFormat="1" ht="12.75">
      <c r="A267" s="98"/>
      <c r="B267" s="135"/>
      <c r="C267" s="134"/>
      <c r="D267" s="136"/>
      <c r="E267" s="205"/>
      <c r="F267" s="208"/>
    </row>
    <row r="268" spans="1:6" s="106" customFormat="1" ht="12.75">
      <c r="A268" s="98" t="s">
        <v>257</v>
      </c>
      <c r="B268" s="135" t="s">
        <v>170</v>
      </c>
      <c r="C268" s="136" t="s">
        <v>135</v>
      </c>
      <c r="D268" s="106">
        <v>1</v>
      </c>
      <c r="E268" s="205"/>
      <c r="F268" s="208">
        <f>D268*E268</f>
        <v>0</v>
      </c>
    </row>
    <row r="269" spans="1:6" s="106" customFormat="1" ht="12.75">
      <c r="A269" s="98"/>
      <c r="B269" s="135"/>
      <c r="C269" s="134"/>
      <c r="D269" s="136"/>
      <c r="E269" s="205"/>
      <c r="F269" s="208"/>
    </row>
    <row r="270" spans="1:6" s="106" customFormat="1" ht="12.75">
      <c r="A270" s="359"/>
      <c r="B270" s="354" t="s">
        <v>136</v>
      </c>
      <c r="C270" s="355"/>
      <c r="D270" s="356"/>
      <c r="E270" s="357"/>
      <c r="F270" s="358">
        <f>SUM(F235:F269)</f>
        <v>0</v>
      </c>
    </row>
    <row r="271" spans="1:6" s="106" customFormat="1" ht="13.5" thickBot="1">
      <c r="A271" s="98"/>
      <c r="B271" s="135"/>
      <c r="C271" s="134"/>
      <c r="D271" s="136"/>
      <c r="E271" s="205"/>
      <c r="F271" s="208"/>
    </row>
    <row r="272" spans="1:6" s="106" customFormat="1" ht="13.5" thickBot="1">
      <c r="A272" s="146"/>
      <c r="B272" s="140" t="s">
        <v>137</v>
      </c>
      <c r="C272" s="142"/>
      <c r="D272" s="145"/>
      <c r="E272" s="210"/>
      <c r="F272" s="207">
        <f>F231+F270</f>
        <v>0</v>
      </c>
    </row>
    <row r="273" spans="1:6" s="106" customFormat="1" ht="12.75">
      <c r="A273" s="375"/>
      <c r="B273" s="376"/>
      <c r="C273" s="377"/>
      <c r="D273" s="378"/>
      <c r="E273" s="379"/>
      <c r="F273" s="374"/>
    </row>
    <row r="274" spans="1:6" s="106" customFormat="1" ht="12.75">
      <c r="A274" s="98"/>
      <c r="B274" s="135"/>
      <c r="C274" s="134"/>
      <c r="D274" s="136"/>
      <c r="E274" s="205"/>
      <c r="F274" s="208"/>
    </row>
    <row r="275" spans="1:6" s="106" customFormat="1" ht="12.75">
      <c r="A275" s="344" t="s">
        <v>390</v>
      </c>
      <c r="B275" s="380" t="s">
        <v>391</v>
      </c>
      <c r="C275" s="349"/>
      <c r="D275" s="381"/>
      <c r="E275" s="351"/>
      <c r="F275" s="352"/>
    </row>
    <row r="276" spans="1:6" s="106" customFormat="1" ht="12.75">
      <c r="A276" s="98"/>
      <c r="B276" s="135"/>
      <c r="C276" s="382"/>
      <c r="D276" s="136"/>
      <c r="E276" s="205"/>
      <c r="F276" s="208"/>
    </row>
    <row r="277" spans="1:6" s="106" customFormat="1" ht="25.5">
      <c r="A277" s="98"/>
      <c r="B277" s="127" t="s">
        <v>392</v>
      </c>
      <c r="C277" s="382"/>
      <c r="D277" s="136"/>
      <c r="E277" s="205"/>
      <c r="F277" s="208"/>
    </row>
    <row r="278" spans="1:6" s="106" customFormat="1" ht="12.75">
      <c r="A278" s="98"/>
      <c r="B278" s="126"/>
      <c r="C278" s="382"/>
      <c r="D278" s="136"/>
      <c r="E278" s="205"/>
      <c r="F278" s="208"/>
    </row>
    <row r="279" spans="1:6" s="106" customFormat="1" ht="12.75">
      <c r="A279" s="98" t="s">
        <v>238</v>
      </c>
      <c r="B279" s="135" t="s">
        <v>393</v>
      </c>
      <c r="C279" s="382" t="s">
        <v>33</v>
      </c>
      <c r="D279" s="136">
        <v>32</v>
      </c>
      <c r="E279" s="205"/>
      <c r="F279" s="208">
        <f>D279*E279</f>
        <v>0</v>
      </c>
    </row>
    <row r="280" spans="1:6" s="106" customFormat="1" ht="12.75">
      <c r="A280" s="98"/>
      <c r="B280" s="135"/>
      <c r="C280" s="382"/>
      <c r="D280" s="136"/>
      <c r="E280" s="205"/>
      <c r="F280" s="208"/>
    </row>
    <row r="281" spans="1:6" s="106" customFormat="1" ht="12.75">
      <c r="A281" s="98" t="s">
        <v>240</v>
      </c>
      <c r="B281" s="135" t="s">
        <v>394</v>
      </c>
      <c r="C281" s="382" t="s">
        <v>264</v>
      </c>
      <c r="D281" s="136">
        <v>1</v>
      </c>
      <c r="E281" s="205"/>
      <c r="F281" s="208">
        <f>D281*E281</f>
        <v>0</v>
      </c>
    </row>
    <row r="282" spans="1:6" s="106" customFormat="1" ht="12.75">
      <c r="A282" s="98"/>
      <c r="B282" s="135"/>
      <c r="C282" s="382"/>
      <c r="D282" s="136"/>
      <c r="E282" s="205"/>
      <c r="F282" s="208"/>
    </row>
    <row r="283" spans="1:6" s="106" customFormat="1" ht="25.5">
      <c r="A283" s="98" t="s">
        <v>242</v>
      </c>
      <c r="B283" s="148" t="s">
        <v>395</v>
      </c>
      <c r="C283" s="387" t="s">
        <v>264</v>
      </c>
      <c r="D283" s="136">
        <v>1</v>
      </c>
      <c r="E283" s="388"/>
      <c r="F283" s="371">
        <f>D283*E283</f>
        <v>0</v>
      </c>
    </row>
    <row r="284" spans="1:6" s="106" customFormat="1" ht="12.75">
      <c r="A284" s="98"/>
      <c r="B284" s="135"/>
      <c r="C284" s="387"/>
      <c r="D284" s="136"/>
      <c r="E284" s="388"/>
      <c r="F284" s="371"/>
    </row>
    <row r="285" spans="1:6" s="106" customFormat="1" ht="63.75">
      <c r="A285" s="98" t="s">
        <v>244</v>
      </c>
      <c r="B285" s="127" t="s">
        <v>396</v>
      </c>
      <c r="C285" s="389" t="s">
        <v>33</v>
      </c>
      <c r="D285" s="390">
        <v>32</v>
      </c>
      <c r="E285" s="388"/>
      <c r="F285" s="371">
        <f>D285*E285</f>
        <v>0</v>
      </c>
    </row>
    <row r="286" spans="1:6" s="106" customFormat="1" ht="12.75">
      <c r="A286" s="98"/>
      <c r="B286" s="135"/>
      <c r="C286" s="387"/>
      <c r="D286" s="136"/>
      <c r="E286" s="388"/>
      <c r="F286" s="371"/>
    </row>
    <row r="287" spans="1:6" s="106" customFormat="1" ht="12.75">
      <c r="A287" s="98" t="s">
        <v>246</v>
      </c>
      <c r="B287" s="127" t="s">
        <v>397</v>
      </c>
      <c r="C287" s="389" t="s">
        <v>33</v>
      </c>
      <c r="D287" s="390">
        <v>34</v>
      </c>
      <c r="E287" s="388"/>
      <c r="F287" s="371">
        <f>D287*E287</f>
        <v>0</v>
      </c>
    </row>
    <row r="288" spans="1:6" s="106" customFormat="1" ht="12.75">
      <c r="A288" s="98"/>
      <c r="B288" s="135"/>
      <c r="C288" s="382"/>
      <c r="D288" s="136"/>
      <c r="E288" s="205"/>
      <c r="F288" s="208"/>
    </row>
    <row r="289" spans="1:6" s="106" customFormat="1" ht="12.75">
      <c r="A289" s="98" t="s">
        <v>248</v>
      </c>
      <c r="B289" s="135" t="s">
        <v>398</v>
      </c>
      <c r="C289" s="382" t="s">
        <v>264</v>
      </c>
      <c r="D289" s="136">
        <v>1</v>
      </c>
      <c r="E289" s="205"/>
      <c r="F289" s="208">
        <f>D289*E289</f>
        <v>0</v>
      </c>
    </row>
    <row r="290" spans="1:6" s="106" customFormat="1" ht="13.5" thickBot="1">
      <c r="A290" s="98"/>
      <c r="B290" s="135"/>
      <c r="C290" s="382"/>
      <c r="D290" s="136"/>
      <c r="E290" s="205"/>
      <c r="F290" s="208"/>
    </row>
    <row r="291" spans="1:6" s="106" customFormat="1" ht="13.5" thickBot="1">
      <c r="A291" s="146"/>
      <c r="B291" s="140" t="s">
        <v>399</v>
      </c>
      <c r="C291" s="142"/>
      <c r="D291" s="145"/>
      <c r="E291" s="210"/>
      <c r="F291" s="207">
        <f>SUM(F278:F290)</f>
        <v>0</v>
      </c>
    </row>
    <row r="292" spans="1:6" s="106" customFormat="1" ht="12.75">
      <c r="A292" s="98"/>
      <c r="B292" s="114"/>
      <c r="C292" s="115"/>
      <c r="D292" s="115"/>
      <c r="E292" s="200"/>
      <c r="F292" s="208"/>
    </row>
    <row r="293" spans="1:6" s="106" customFormat="1" ht="12.75">
      <c r="A293" s="98"/>
      <c r="B293" s="114"/>
      <c r="C293" s="138"/>
      <c r="D293" s="138"/>
      <c r="E293" s="213"/>
      <c r="F293" s="117"/>
    </row>
    <row r="294" spans="1:6" s="106" customFormat="1" ht="12.75">
      <c r="A294" s="98"/>
      <c r="B294" s="114"/>
      <c r="C294" s="138"/>
      <c r="D294" s="138"/>
      <c r="E294" s="213"/>
      <c r="F294" s="117"/>
    </row>
    <row r="295" spans="1:6" s="106" customFormat="1" ht="12.75">
      <c r="A295" s="98"/>
      <c r="B295" s="114"/>
      <c r="C295" s="138"/>
      <c r="D295" s="138"/>
      <c r="E295" s="213"/>
      <c r="F295" s="117"/>
    </row>
    <row r="299" ht="12.75">
      <c r="A299" s="96"/>
    </row>
  </sheetData>
  <mergeCells count="5">
    <mergeCell ref="B205:E205"/>
    <mergeCell ref="A3:F3"/>
    <mergeCell ref="B11:D11"/>
    <mergeCell ref="B21:F21"/>
    <mergeCell ref="B179:E179"/>
  </mergeCells>
  <printOptions/>
  <pageMargins left="0.984251968503937" right="0.1968503937007874" top="0.984251968503937" bottom="0.984251968503937"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118"/>
  <sheetViews>
    <sheetView view="pageBreakPreview" zoomScaleSheetLayoutView="100" workbookViewId="0" topLeftCell="A1">
      <selection activeCell="C111" sqref="C111"/>
    </sheetView>
  </sheetViews>
  <sheetFormatPr defaultColWidth="9.140625" defaultRowHeight="15.75"/>
  <cols>
    <col min="1" max="1" width="4.28125" style="153" customWidth="1"/>
    <col min="2" max="2" width="38.140625" style="155" customWidth="1"/>
    <col min="3" max="3" width="9.140625" style="152" customWidth="1"/>
    <col min="4" max="4" width="7.8515625" style="152" customWidth="1"/>
    <col min="5" max="5" width="11.140625" style="149" customWidth="1"/>
    <col min="6" max="6" width="14.28125" style="149" customWidth="1"/>
    <col min="7" max="16384" width="9.140625" style="152" customWidth="1"/>
  </cols>
  <sheetData>
    <row r="1" ht="12.75">
      <c r="B1" s="226" t="s">
        <v>468</v>
      </c>
    </row>
    <row r="2" ht="12.75">
      <c r="B2" s="226"/>
    </row>
    <row r="4" spans="1:6" ht="15.75">
      <c r="A4" s="406" t="s">
        <v>465</v>
      </c>
      <c r="B4" s="410"/>
      <c r="C4" s="410"/>
      <c r="D4" s="410"/>
      <c r="E4" s="410"/>
      <c r="F4" s="410"/>
    </row>
    <row r="6" spans="1:6" ht="12.75">
      <c r="A6" s="97" t="s">
        <v>238</v>
      </c>
      <c r="B6" s="107" t="str">
        <f>B17</f>
        <v>VODOVOD</v>
      </c>
      <c r="C6" s="108"/>
      <c r="D6" s="108"/>
      <c r="E6" s="195"/>
      <c r="F6" s="110">
        <f>F82</f>
        <v>0</v>
      </c>
    </row>
    <row r="7" spans="1:6" ht="12.75">
      <c r="A7" s="98"/>
      <c r="B7" s="107"/>
      <c r="C7" s="108"/>
      <c r="D7" s="108"/>
      <c r="E7" s="195"/>
      <c r="F7" s="110"/>
    </row>
    <row r="8" spans="1:6" ht="12.75">
      <c r="A8" s="97" t="s">
        <v>240</v>
      </c>
      <c r="B8" s="107" t="str">
        <f>B85</f>
        <v>OGREVANJE</v>
      </c>
      <c r="C8" s="108"/>
      <c r="D8" s="108"/>
      <c r="E8" s="195"/>
      <c r="F8" s="110">
        <f>F94</f>
        <v>0</v>
      </c>
    </row>
    <row r="9" spans="1:6" ht="12.75">
      <c r="A9" s="98"/>
      <c r="B9" s="107"/>
      <c r="C9" s="108"/>
      <c r="D9" s="108"/>
      <c r="E9" s="195"/>
      <c r="F9" s="110"/>
    </row>
    <row r="10" spans="1:6" ht="12.75">
      <c r="A10" s="97" t="s">
        <v>242</v>
      </c>
      <c r="B10" s="107" t="str">
        <f>B97</f>
        <v>PREZRAČEVANJE</v>
      </c>
      <c r="C10" s="108"/>
      <c r="D10" s="108"/>
      <c r="E10" s="195"/>
      <c r="F10" s="110">
        <f>F118</f>
        <v>0</v>
      </c>
    </row>
    <row r="11" spans="1:6" ht="12.75">
      <c r="A11" s="111"/>
      <c r="B11" s="107"/>
      <c r="C11" s="108"/>
      <c r="D11" s="108"/>
      <c r="E11" s="195"/>
      <c r="F11" s="109"/>
    </row>
    <row r="12" spans="1:6" ht="13.5" thickBot="1">
      <c r="A12" s="112"/>
      <c r="B12" s="140" t="s">
        <v>19</v>
      </c>
      <c r="C12" s="141"/>
      <c r="D12" s="142"/>
      <c r="E12" s="198"/>
      <c r="F12" s="143">
        <f>SUM(F6:F11)</f>
        <v>0</v>
      </c>
    </row>
    <row r="15" spans="1:6" ht="12.75">
      <c r="A15" s="217"/>
      <c r="B15" s="218"/>
      <c r="C15" s="219" t="s">
        <v>221</v>
      </c>
      <c r="D15" s="219" t="s">
        <v>472</v>
      </c>
      <c r="E15" s="220" t="s">
        <v>222</v>
      </c>
      <c r="F15" s="220" t="s">
        <v>223</v>
      </c>
    </row>
    <row r="16" ht="12.75" customHeight="1"/>
    <row r="17" spans="1:6" ht="12.75">
      <c r="A17" s="360" t="s">
        <v>238</v>
      </c>
      <c r="B17" s="360" t="s">
        <v>171</v>
      </c>
      <c r="C17" s="361"/>
      <c r="D17" s="361"/>
      <c r="E17" s="362"/>
      <c r="F17" s="362"/>
    </row>
    <row r="19" spans="1:6" ht="51">
      <c r="A19" s="153" t="s">
        <v>238</v>
      </c>
      <c r="B19" s="155" t="s">
        <v>196</v>
      </c>
      <c r="C19" s="152" t="s">
        <v>264</v>
      </c>
      <c r="D19" s="152">
        <v>1</v>
      </c>
      <c r="F19" s="149">
        <f>D19*E19</f>
        <v>0</v>
      </c>
    </row>
    <row r="21" spans="1:6" ht="51">
      <c r="A21" s="153" t="s">
        <v>240</v>
      </c>
      <c r="B21" s="155" t="s">
        <v>197</v>
      </c>
      <c r="C21" s="152" t="s">
        <v>31</v>
      </c>
      <c r="D21" s="152">
        <v>1</v>
      </c>
      <c r="F21" s="149">
        <f aca="true" t="shared" si="0" ref="F21:F37">D21*E21</f>
        <v>0</v>
      </c>
    </row>
    <row r="23" spans="1:6" ht="38.25">
      <c r="A23" s="157" t="s">
        <v>242</v>
      </c>
      <c r="B23" s="155" t="s">
        <v>198</v>
      </c>
      <c r="C23" s="152" t="s">
        <v>264</v>
      </c>
      <c r="D23" s="152">
        <v>1</v>
      </c>
      <c r="F23" s="149">
        <f t="shared" si="0"/>
        <v>0</v>
      </c>
    </row>
    <row r="24" ht="12.75">
      <c r="A24" s="157"/>
    </row>
    <row r="25" spans="1:6" ht="12.75">
      <c r="A25" s="157" t="s">
        <v>244</v>
      </c>
      <c r="B25" s="155" t="s">
        <v>199</v>
      </c>
      <c r="C25" s="152" t="s">
        <v>264</v>
      </c>
      <c r="D25" s="152">
        <v>1</v>
      </c>
      <c r="F25" s="149">
        <f t="shared" si="0"/>
        <v>0</v>
      </c>
    </row>
    <row r="27" spans="1:6" ht="27" customHeight="1">
      <c r="A27" s="153" t="s">
        <v>246</v>
      </c>
      <c r="B27" s="155" t="s">
        <v>200</v>
      </c>
      <c r="C27" s="152" t="s">
        <v>264</v>
      </c>
      <c r="D27" s="152">
        <v>1</v>
      </c>
      <c r="F27" s="149">
        <f t="shared" si="0"/>
        <v>0</v>
      </c>
    </row>
    <row r="29" spans="1:6" ht="25.5">
      <c r="A29" s="153" t="s">
        <v>248</v>
      </c>
      <c r="B29" s="155" t="s">
        <v>172</v>
      </c>
      <c r="C29" s="152" t="s">
        <v>33</v>
      </c>
      <c r="D29" s="152">
        <v>12</v>
      </c>
      <c r="F29" s="149">
        <f t="shared" si="0"/>
        <v>0</v>
      </c>
    </row>
    <row r="31" spans="1:6" ht="25.5">
      <c r="A31" s="153" t="s">
        <v>250</v>
      </c>
      <c r="B31" s="155" t="s">
        <v>201</v>
      </c>
      <c r="C31" s="152" t="s">
        <v>33</v>
      </c>
      <c r="D31" s="152">
        <v>12</v>
      </c>
      <c r="F31" s="149">
        <f t="shared" si="0"/>
        <v>0</v>
      </c>
    </row>
    <row r="33" spans="1:6" ht="38.25">
      <c r="A33" s="153" t="s">
        <v>36</v>
      </c>
      <c r="B33" s="155" t="s">
        <v>173</v>
      </c>
      <c r="C33" s="152" t="s">
        <v>264</v>
      </c>
      <c r="D33" s="152">
        <v>1</v>
      </c>
      <c r="F33" s="149">
        <f t="shared" si="0"/>
        <v>0</v>
      </c>
    </row>
    <row r="35" spans="1:6" ht="25.5">
      <c r="A35" s="153" t="s">
        <v>252</v>
      </c>
      <c r="B35" s="155" t="s">
        <v>202</v>
      </c>
      <c r="C35" s="152" t="s">
        <v>264</v>
      </c>
      <c r="D35" s="152">
        <v>1</v>
      </c>
      <c r="F35" s="149">
        <f t="shared" si="0"/>
        <v>0</v>
      </c>
    </row>
    <row r="37" spans="1:6" ht="51">
      <c r="A37" s="153" t="s">
        <v>518</v>
      </c>
      <c r="B37" s="155" t="s">
        <v>175</v>
      </c>
      <c r="C37" s="152" t="s">
        <v>264</v>
      </c>
      <c r="D37" s="152">
        <v>1</v>
      </c>
      <c r="F37" s="149">
        <f t="shared" si="0"/>
        <v>0</v>
      </c>
    </row>
    <row r="39" spans="1:6" ht="51">
      <c r="A39" s="153" t="s">
        <v>255</v>
      </c>
      <c r="B39" s="155" t="s">
        <v>176</v>
      </c>
      <c r="C39" s="152" t="s">
        <v>33</v>
      </c>
      <c r="D39" s="152">
        <v>12</v>
      </c>
      <c r="F39" s="149">
        <f>D39*E39</f>
        <v>0</v>
      </c>
    </row>
    <row r="41" spans="1:6" ht="12.75">
      <c r="A41" s="153" t="s">
        <v>256</v>
      </c>
      <c r="B41" s="155" t="s">
        <v>177</v>
      </c>
      <c r="C41" s="152" t="s">
        <v>33</v>
      </c>
      <c r="D41" s="152">
        <v>6</v>
      </c>
      <c r="F41" s="149">
        <f aca="true" t="shared" si="1" ref="F41:F57">D41*E41</f>
        <v>0</v>
      </c>
    </row>
    <row r="43" spans="1:6" ht="12.75">
      <c r="A43" s="153" t="s">
        <v>257</v>
      </c>
      <c r="B43" s="155" t="s">
        <v>178</v>
      </c>
      <c r="C43" s="152" t="s">
        <v>33</v>
      </c>
      <c r="D43" s="152">
        <v>6</v>
      </c>
      <c r="F43" s="149">
        <f t="shared" si="1"/>
        <v>0</v>
      </c>
    </row>
    <row r="44" ht="12.75" customHeight="1"/>
    <row r="45" spans="1:6" ht="25.5">
      <c r="A45" s="153" t="s">
        <v>43</v>
      </c>
      <c r="B45" s="155" t="s">
        <v>179</v>
      </c>
      <c r="C45" s="152" t="s">
        <v>264</v>
      </c>
      <c r="D45" s="152">
        <v>2</v>
      </c>
      <c r="F45" s="149">
        <f t="shared" si="1"/>
        <v>0</v>
      </c>
    </row>
    <row r="47" spans="1:6" ht="12.75">
      <c r="A47" s="153" t="s">
        <v>45</v>
      </c>
      <c r="B47" s="155" t="s">
        <v>180</v>
      </c>
      <c r="C47" s="152" t="s">
        <v>264</v>
      </c>
      <c r="D47" s="152">
        <v>2</v>
      </c>
      <c r="F47" s="149">
        <f t="shared" si="1"/>
        <v>0</v>
      </c>
    </row>
    <row r="49" spans="1:6" ht="12.75">
      <c r="A49" s="153" t="s">
        <v>47</v>
      </c>
      <c r="B49" s="155" t="s">
        <v>181</v>
      </c>
      <c r="C49" s="152" t="s">
        <v>264</v>
      </c>
      <c r="D49" s="152">
        <v>4</v>
      </c>
      <c r="F49" s="149">
        <f t="shared" si="1"/>
        <v>0</v>
      </c>
    </row>
    <row r="51" spans="1:6" ht="12.75">
      <c r="A51" s="153" t="s">
        <v>49</v>
      </c>
      <c r="B51" s="155" t="s">
        <v>182</v>
      </c>
      <c r="C51" s="152" t="s">
        <v>264</v>
      </c>
      <c r="D51" s="152">
        <v>4</v>
      </c>
      <c r="F51" s="149">
        <f t="shared" si="1"/>
        <v>0</v>
      </c>
    </row>
    <row r="53" spans="1:6" ht="25.5">
      <c r="A53" s="153" t="s">
        <v>51</v>
      </c>
      <c r="B53" s="155" t="s">
        <v>183</v>
      </c>
      <c r="C53" s="152" t="s">
        <v>264</v>
      </c>
      <c r="D53" s="152">
        <v>1</v>
      </c>
      <c r="F53" s="149">
        <f t="shared" si="1"/>
        <v>0</v>
      </c>
    </row>
    <row r="55" spans="1:6" ht="38.25">
      <c r="A55" s="153" t="s">
        <v>53</v>
      </c>
      <c r="B55" s="155" t="s">
        <v>207</v>
      </c>
      <c r="C55" s="152" t="s">
        <v>264</v>
      </c>
      <c r="D55" s="152">
        <v>1</v>
      </c>
      <c r="F55" s="149">
        <f t="shared" si="1"/>
        <v>0</v>
      </c>
    </row>
    <row r="57" spans="1:6" ht="39" customHeight="1">
      <c r="A57" s="153" t="s">
        <v>55</v>
      </c>
      <c r="B57" s="155" t="s">
        <v>184</v>
      </c>
      <c r="C57" s="152" t="s">
        <v>264</v>
      </c>
      <c r="D57" s="152">
        <v>1</v>
      </c>
      <c r="F57" s="149">
        <f t="shared" si="1"/>
        <v>0</v>
      </c>
    </row>
    <row r="59" ht="25.5">
      <c r="B59" s="154" t="s">
        <v>185</v>
      </c>
    </row>
    <row r="61" spans="1:6" ht="51">
      <c r="A61" s="153" t="s">
        <v>57</v>
      </c>
      <c r="B61" s="155" t="s">
        <v>424</v>
      </c>
      <c r="C61" s="152" t="s">
        <v>264</v>
      </c>
      <c r="D61" s="152">
        <v>1</v>
      </c>
      <c r="F61" s="149">
        <f>D61*E61</f>
        <v>0</v>
      </c>
    </row>
    <row r="63" spans="1:6" ht="63.75">
      <c r="A63" s="153" t="s">
        <v>59</v>
      </c>
      <c r="B63" s="155" t="s">
        <v>186</v>
      </c>
      <c r="C63" s="152" t="s">
        <v>264</v>
      </c>
      <c r="D63" s="152">
        <v>1</v>
      </c>
      <c r="F63" s="149">
        <f>D63*E63</f>
        <v>0</v>
      </c>
    </row>
    <row r="65" spans="1:6" ht="38.25">
      <c r="A65" s="153" t="s">
        <v>61</v>
      </c>
      <c r="B65" s="155" t="s">
        <v>206</v>
      </c>
      <c r="C65" s="152" t="s">
        <v>264</v>
      </c>
      <c r="D65" s="152">
        <v>1</v>
      </c>
      <c r="F65" s="149">
        <f>D65*E65</f>
        <v>0</v>
      </c>
    </row>
    <row r="67" ht="12.75">
      <c r="B67" s="154" t="s">
        <v>187</v>
      </c>
    </row>
    <row r="69" spans="1:6" ht="89.25">
      <c r="A69" s="153" t="s">
        <v>63</v>
      </c>
      <c r="B69" s="158" t="s">
        <v>425</v>
      </c>
      <c r="C69" s="152" t="s">
        <v>264</v>
      </c>
      <c r="D69" s="152">
        <v>1</v>
      </c>
      <c r="F69" s="149">
        <f>D69*E69</f>
        <v>0</v>
      </c>
    </row>
    <row r="71" spans="1:6" ht="38.25">
      <c r="A71" s="153" t="s">
        <v>65</v>
      </c>
      <c r="B71" s="155" t="s">
        <v>188</v>
      </c>
      <c r="C71" s="152" t="s">
        <v>264</v>
      </c>
      <c r="D71" s="152">
        <v>1</v>
      </c>
      <c r="F71" s="149">
        <f>D71*E71</f>
        <v>0</v>
      </c>
    </row>
    <row r="73" spans="1:6" ht="38.25">
      <c r="A73" s="153" t="s">
        <v>67</v>
      </c>
      <c r="B73" s="155" t="s">
        <v>189</v>
      </c>
      <c r="C73" s="152" t="s">
        <v>264</v>
      </c>
      <c r="D73" s="152">
        <v>1</v>
      </c>
      <c r="F73" s="149">
        <f>D73*E73</f>
        <v>0</v>
      </c>
    </row>
    <row r="75" spans="1:6" ht="25.5" customHeight="1">
      <c r="A75" s="153" t="s">
        <v>69</v>
      </c>
      <c r="B75" s="155" t="s">
        <v>326</v>
      </c>
      <c r="C75" s="152" t="s">
        <v>264</v>
      </c>
      <c r="D75" s="152">
        <v>1</v>
      </c>
      <c r="F75" s="149">
        <f>D75*E75</f>
        <v>0</v>
      </c>
    </row>
    <row r="77" spans="1:6" ht="38.25">
      <c r="A77" s="153" t="s">
        <v>71</v>
      </c>
      <c r="B77" s="155" t="s">
        <v>190</v>
      </c>
      <c r="C77" s="152" t="s">
        <v>264</v>
      </c>
      <c r="D77" s="152">
        <v>4</v>
      </c>
      <c r="F77" s="149">
        <f>D77*E77</f>
        <v>0</v>
      </c>
    </row>
    <row r="79" spans="1:6" ht="25.5">
      <c r="A79" s="153" t="s">
        <v>72</v>
      </c>
      <c r="B79" s="155" t="s">
        <v>191</v>
      </c>
      <c r="C79" s="152" t="s">
        <v>174</v>
      </c>
      <c r="D79" s="152">
        <v>1</v>
      </c>
      <c r="F79" s="149">
        <f>D79*E79</f>
        <v>0</v>
      </c>
    </row>
    <row r="81" spans="1:6" ht="26.25" thickBot="1">
      <c r="A81" s="153" t="s">
        <v>73</v>
      </c>
      <c r="B81" s="155" t="s">
        <v>192</v>
      </c>
      <c r="C81" s="152" t="s">
        <v>29</v>
      </c>
      <c r="D81" s="152">
        <v>5</v>
      </c>
      <c r="F81" s="149">
        <f>(SUM(F19:F80))*0.05</f>
        <v>0</v>
      </c>
    </row>
    <row r="82" spans="1:6" ht="13.5" thickTop="1">
      <c r="A82" s="159"/>
      <c r="B82" s="216" t="s">
        <v>470</v>
      </c>
      <c r="C82" s="150"/>
      <c r="D82" s="150"/>
      <c r="E82" s="214"/>
      <c r="F82" s="215">
        <f>SUM(F19:F81)</f>
        <v>0</v>
      </c>
    </row>
    <row r="83" spans="1:6" ht="12.75">
      <c r="A83" s="162"/>
      <c r="B83" s="86"/>
      <c r="C83" s="164"/>
      <c r="D83" s="164"/>
      <c r="E83" s="227"/>
      <c r="F83" s="228"/>
    </row>
    <row r="85" spans="1:6" ht="12.75">
      <c r="A85" s="221" t="s">
        <v>240</v>
      </c>
      <c r="B85" s="221" t="s">
        <v>193</v>
      </c>
      <c r="C85" s="224"/>
      <c r="D85" s="224"/>
      <c r="E85" s="225"/>
      <c r="F85" s="225"/>
    </row>
    <row r="87" spans="1:6" ht="216.75">
      <c r="A87" s="153" t="s">
        <v>238</v>
      </c>
      <c r="B87" s="161" t="s">
        <v>194</v>
      </c>
      <c r="C87" s="152" t="s">
        <v>264</v>
      </c>
      <c r="D87" s="152">
        <v>2</v>
      </c>
      <c r="F87" s="149">
        <f>D87*E87</f>
        <v>0</v>
      </c>
    </row>
    <row r="89" spans="1:6" ht="51">
      <c r="A89" s="153" t="s">
        <v>240</v>
      </c>
      <c r="B89" s="155" t="s">
        <v>426</v>
      </c>
      <c r="C89" s="152" t="s">
        <v>264</v>
      </c>
      <c r="D89" s="152">
        <v>1</v>
      </c>
      <c r="F89" s="149">
        <f>D89*E89</f>
        <v>0</v>
      </c>
    </row>
    <row r="91" spans="1:6" ht="25.5">
      <c r="A91" s="153" t="s">
        <v>242</v>
      </c>
      <c r="B91" s="155" t="s">
        <v>192</v>
      </c>
      <c r="C91" s="152" t="s">
        <v>29</v>
      </c>
      <c r="D91" s="152">
        <v>6</v>
      </c>
      <c r="F91" s="149">
        <f>(SUM(F87:F90))*0.06</f>
        <v>0</v>
      </c>
    </row>
    <row r="93" spans="1:6" ht="26.25" thickBot="1">
      <c r="A93" s="153" t="s">
        <v>244</v>
      </c>
      <c r="B93" s="155" t="s">
        <v>191</v>
      </c>
      <c r="C93" s="152" t="s">
        <v>174</v>
      </c>
      <c r="D93" s="152">
        <v>1</v>
      </c>
      <c r="F93" s="149">
        <f>D93*E93</f>
        <v>0</v>
      </c>
    </row>
    <row r="94" spans="1:6" ht="13.5" thickTop="1">
      <c r="A94" s="159"/>
      <c r="B94" s="216" t="s">
        <v>470</v>
      </c>
      <c r="C94" s="150"/>
      <c r="D94" s="150"/>
      <c r="E94" s="214"/>
      <c r="F94" s="215">
        <f>SUM(F87:F93)</f>
        <v>0</v>
      </c>
    </row>
    <row r="95" spans="1:6" ht="12.75">
      <c r="A95" s="162"/>
      <c r="B95" s="86"/>
      <c r="C95" s="164"/>
      <c r="D95" s="164"/>
      <c r="E95" s="227"/>
      <c r="F95" s="228"/>
    </row>
    <row r="96" spans="1:4" ht="12.75">
      <c r="A96" s="162"/>
      <c r="B96" s="163"/>
      <c r="C96" s="164"/>
      <c r="D96" s="164"/>
    </row>
    <row r="97" spans="1:6" ht="12.75">
      <c r="A97" s="221" t="s">
        <v>242</v>
      </c>
      <c r="B97" s="221" t="s">
        <v>195</v>
      </c>
      <c r="C97" s="222"/>
      <c r="D97" s="222"/>
      <c r="E97" s="223"/>
      <c r="F97" s="223"/>
    </row>
    <row r="99" spans="1:6" ht="63.75">
      <c r="A99" s="157" t="s">
        <v>238</v>
      </c>
      <c r="B99" s="155" t="s">
        <v>427</v>
      </c>
      <c r="C99" s="152" t="s">
        <v>264</v>
      </c>
      <c r="D99" s="152">
        <v>1</v>
      </c>
      <c r="F99" s="149">
        <f>D99*E99</f>
        <v>0</v>
      </c>
    </row>
    <row r="100" ht="12.75">
      <c r="A100" s="157"/>
    </row>
    <row r="101" spans="1:6" ht="63.75">
      <c r="A101" s="157" t="s">
        <v>240</v>
      </c>
      <c r="B101" s="155" t="s">
        <v>428</v>
      </c>
      <c r="C101" s="152" t="s">
        <v>264</v>
      </c>
      <c r="D101" s="152">
        <v>1</v>
      </c>
      <c r="F101" s="149">
        <f aca="true" t="shared" si="2" ref="F101:F115">D101*E101</f>
        <v>0</v>
      </c>
    </row>
    <row r="102" ht="12.75">
      <c r="A102" s="157"/>
    </row>
    <row r="103" spans="1:6" ht="63.75">
      <c r="A103" s="153" t="s">
        <v>242</v>
      </c>
      <c r="B103" s="155" t="s">
        <v>429</v>
      </c>
      <c r="C103" s="152" t="s">
        <v>33</v>
      </c>
      <c r="D103" s="152">
        <v>3</v>
      </c>
      <c r="F103" s="149">
        <f t="shared" si="2"/>
        <v>0</v>
      </c>
    </row>
    <row r="105" spans="1:6" ht="12.75">
      <c r="A105" s="153" t="s">
        <v>244</v>
      </c>
      <c r="B105" s="155" t="s">
        <v>203</v>
      </c>
      <c r="C105" s="152" t="s">
        <v>33</v>
      </c>
      <c r="D105" s="152">
        <v>6</v>
      </c>
      <c r="F105" s="149">
        <f t="shared" si="2"/>
        <v>0</v>
      </c>
    </row>
    <row r="107" spans="1:6" ht="38.25">
      <c r="A107" s="153" t="s">
        <v>246</v>
      </c>
      <c r="B107" s="155" t="s">
        <v>430</v>
      </c>
      <c r="C107" s="152" t="s">
        <v>264</v>
      </c>
      <c r="D107" s="152">
        <v>3</v>
      </c>
      <c r="F107" s="149">
        <f t="shared" si="2"/>
        <v>0</v>
      </c>
    </row>
    <row r="109" spans="1:6" ht="25.5">
      <c r="A109" s="153" t="s">
        <v>248</v>
      </c>
      <c r="B109" s="155" t="s">
        <v>431</v>
      </c>
      <c r="C109" s="152" t="s">
        <v>264</v>
      </c>
      <c r="D109" s="152">
        <v>1</v>
      </c>
      <c r="F109" s="149">
        <f t="shared" si="2"/>
        <v>0</v>
      </c>
    </row>
    <row r="111" spans="1:6" ht="25.5">
      <c r="A111" s="153" t="s">
        <v>250</v>
      </c>
      <c r="B111" s="155" t="s">
        <v>432</v>
      </c>
      <c r="C111" s="152" t="s">
        <v>264</v>
      </c>
      <c r="D111" s="152">
        <v>1</v>
      </c>
      <c r="F111" s="149">
        <f t="shared" si="2"/>
        <v>0</v>
      </c>
    </row>
    <row r="113" spans="1:6" ht="25.5">
      <c r="A113" s="157" t="s">
        <v>36</v>
      </c>
      <c r="B113" s="155" t="s">
        <v>204</v>
      </c>
      <c r="C113" s="152" t="s">
        <v>264</v>
      </c>
      <c r="D113" s="152">
        <v>1</v>
      </c>
      <c r="F113" s="149">
        <f t="shared" si="2"/>
        <v>0</v>
      </c>
    </row>
    <row r="115" spans="1:6" ht="25.5">
      <c r="A115" s="153" t="s">
        <v>252</v>
      </c>
      <c r="B115" s="155" t="s">
        <v>205</v>
      </c>
      <c r="C115" s="152" t="s">
        <v>31</v>
      </c>
      <c r="D115" s="152">
        <v>1</v>
      </c>
      <c r="F115" s="149">
        <f t="shared" si="2"/>
        <v>0</v>
      </c>
    </row>
    <row r="117" spans="1:6" ht="26.25" thickBot="1">
      <c r="A117" s="153" t="s">
        <v>518</v>
      </c>
      <c r="B117" s="155" t="s">
        <v>192</v>
      </c>
      <c r="C117" s="152" t="s">
        <v>29</v>
      </c>
      <c r="D117" s="152">
        <v>3</v>
      </c>
      <c r="F117" s="149">
        <f>(SUM(F99:F116))*0.03</f>
        <v>0</v>
      </c>
    </row>
    <row r="118" spans="1:6" ht="13.5" thickTop="1">
      <c r="A118" s="159"/>
      <c r="B118" s="216" t="s">
        <v>470</v>
      </c>
      <c r="C118" s="150"/>
      <c r="D118" s="150"/>
      <c r="E118" s="214"/>
      <c r="F118" s="215">
        <f>SUM(F99:F117)</f>
        <v>0</v>
      </c>
    </row>
    <row r="198" ht="12.75" customHeight="1"/>
    <row r="210" ht="21" customHeight="1"/>
    <row r="272" ht="19.5" customHeight="1"/>
    <row r="328" ht="30" customHeight="1"/>
    <row r="330" ht="27.75" customHeight="1"/>
    <row r="342" ht="15.75" customHeight="1"/>
    <row r="359" ht="17.25" customHeight="1"/>
    <row r="433" ht="21" customHeight="1"/>
    <row r="437" ht="15" customHeight="1"/>
    <row r="542" ht="333" customHeight="1"/>
  </sheetData>
  <mergeCells count="1">
    <mergeCell ref="A4:F4"/>
  </mergeCells>
  <printOptions/>
  <pageMargins left="0.984251968503937" right="0.1968503937007874" top="0.984251968503937" bottom="0.984251968503937"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N45"/>
  <sheetViews>
    <sheetView view="pageBreakPreview" zoomScaleNormal="105" zoomScaleSheetLayoutView="100" workbookViewId="0" topLeftCell="A22">
      <selection activeCell="D34" sqref="D34"/>
    </sheetView>
  </sheetViews>
  <sheetFormatPr defaultColWidth="9.140625" defaultRowHeight="15.75"/>
  <cols>
    <col min="1" max="1" width="4.57421875" style="82" customWidth="1"/>
    <col min="2" max="2" width="45.57421875" style="1" customWidth="1"/>
    <col min="3" max="3" width="8.7109375" style="2" customWidth="1"/>
    <col min="4" max="4" width="8.7109375" style="3" customWidth="1"/>
    <col min="5" max="6" width="12.7109375" style="4" customWidth="1"/>
    <col min="7" max="16384" width="8.8515625" style="4" customWidth="1"/>
  </cols>
  <sheetData>
    <row r="1" spans="1:248" s="24" customFormat="1" ht="15.75" customHeight="1">
      <c r="A1" s="42"/>
      <c r="B1" s="7"/>
      <c r="C1" s="8" t="s">
        <v>221</v>
      </c>
      <c r="D1" s="43" t="s">
        <v>472</v>
      </c>
      <c r="E1" s="8" t="s">
        <v>222</v>
      </c>
      <c r="F1" s="251" t="s">
        <v>223</v>
      </c>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6"/>
      <c r="IH1" s="36"/>
      <c r="II1" s="36"/>
      <c r="IJ1" s="36"/>
      <c r="IK1" s="36"/>
      <c r="IL1" s="36"/>
      <c r="IM1" s="36"/>
      <c r="IN1" s="36"/>
    </row>
    <row r="2" spans="2:4" ht="12.75">
      <c r="B2" s="24"/>
      <c r="C2" s="18"/>
      <c r="D2" s="22"/>
    </row>
    <row r="3" spans="1:6" ht="12.75">
      <c r="A3" s="151" t="s">
        <v>248</v>
      </c>
      <c r="B3" s="130" t="s">
        <v>235</v>
      </c>
      <c r="C3" s="101"/>
      <c r="D3" s="297"/>
      <c r="E3" s="274"/>
      <c r="F3" s="275"/>
    </row>
    <row r="4" spans="2:4" ht="12.75">
      <c r="B4" s="5"/>
      <c r="C4" s="18"/>
      <c r="D4" s="22"/>
    </row>
    <row r="5" spans="1:6" ht="25.5">
      <c r="A5" s="82" t="s">
        <v>313</v>
      </c>
      <c r="B5" s="25" t="s">
        <v>216</v>
      </c>
      <c r="C5" s="23" t="s">
        <v>270</v>
      </c>
      <c r="D5" s="177">
        <v>30</v>
      </c>
      <c r="E5" s="179"/>
      <c r="F5" s="149">
        <f>D5*E5</f>
        <v>0</v>
      </c>
    </row>
    <row r="6" spans="1:6" ht="12.75">
      <c r="A6" s="63"/>
      <c r="B6" s="28"/>
      <c r="C6" s="18"/>
      <c r="D6" s="26"/>
      <c r="E6" s="373"/>
      <c r="F6" s="149"/>
    </row>
    <row r="7" spans="1:6" ht="38.25" customHeight="1">
      <c r="A7" s="63" t="s">
        <v>314</v>
      </c>
      <c r="B7" s="28" t="s">
        <v>490</v>
      </c>
      <c r="C7" s="23" t="s">
        <v>281</v>
      </c>
      <c r="D7" s="149">
        <v>48</v>
      </c>
      <c r="E7" s="179"/>
      <c r="F7" s="149">
        <f>D7*E7</f>
        <v>0</v>
      </c>
    </row>
    <row r="8" spans="1:6" ht="12.75">
      <c r="A8" s="63"/>
      <c r="B8" s="28"/>
      <c r="C8" s="23"/>
      <c r="D8" s="149"/>
      <c r="E8" s="179"/>
      <c r="F8" s="149"/>
    </row>
    <row r="9" spans="1:6" ht="38.25">
      <c r="A9" s="82" t="s">
        <v>315</v>
      </c>
      <c r="B9" s="25" t="s">
        <v>208</v>
      </c>
      <c r="C9" s="23" t="s">
        <v>281</v>
      </c>
      <c r="D9" s="177">
        <v>90</v>
      </c>
      <c r="E9" s="179"/>
      <c r="F9" s="149">
        <f>D9*E9</f>
        <v>0</v>
      </c>
    </row>
    <row r="10" spans="2:6" ht="12.75">
      <c r="B10" s="30"/>
      <c r="C10" s="23"/>
      <c r="D10" s="178"/>
      <c r="E10" s="179"/>
      <c r="F10" s="149"/>
    </row>
    <row r="11" spans="1:6" ht="25.5">
      <c r="A11" s="82" t="s">
        <v>316</v>
      </c>
      <c r="B11" s="25" t="s">
        <v>504</v>
      </c>
      <c r="C11" s="23" t="s">
        <v>270</v>
      </c>
      <c r="D11" s="177">
        <v>51</v>
      </c>
      <c r="E11" s="179"/>
      <c r="F11" s="149">
        <f>D11*E11</f>
        <v>0</v>
      </c>
    </row>
    <row r="12" spans="2:6" ht="12.75">
      <c r="B12" s="25"/>
      <c r="C12" s="23"/>
      <c r="D12" s="177"/>
      <c r="E12" s="179"/>
      <c r="F12" s="149"/>
    </row>
    <row r="13" spans="1:6" ht="25.5">
      <c r="A13" s="82" t="s">
        <v>317</v>
      </c>
      <c r="B13" s="25" t="s">
        <v>212</v>
      </c>
      <c r="C13" s="23" t="s">
        <v>296</v>
      </c>
      <c r="D13" s="177">
        <v>1850</v>
      </c>
      <c r="E13" s="179"/>
      <c r="F13" s="149">
        <f>D13*E13</f>
        <v>0</v>
      </c>
    </row>
    <row r="14" spans="2:6" ht="12.75">
      <c r="B14" s="25"/>
      <c r="C14" s="23"/>
      <c r="D14" s="177"/>
      <c r="E14" s="179"/>
      <c r="F14" s="149"/>
    </row>
    <row r="15" spans="1:6" ht="25.5">
      <c r="A15" s="63" t="s">
        <v>318</v>
      </c>
      <c r="B15" s="25" t="s">
        <v>3</v>
      </c>
      <c r="C15" s="23" t="s">
        <v>264</v>
      </c>
      <c r="D15" s="177">
        <v>1</v>
      </c>
      <c r="E15" s="179"/>
      <c r="F15" s="149">
        <f>D15*E15</f>
        <v>0</v>
      </c>
    </row>
    <row r="16" spans="1:6" ht="12.75">
      <c r="A16" s="63"/>
      <c r="B16" s="24"/>
      <c r="C16" s="18"/>
      <c r="D16" s="176"/>
      <c r="E16" s="179"/>
      <c r="F16" s="149"/>
    </row>
    <row r="17" spans="1:6" ht="25.5" customHeight="1">
      <c r="A17" s="82" t="s">
        <v>319</v>
      </c>
      <c r="B17" s="25" t="s">
        <v>209</v>
      </c>
      <c r="C17" s="23" t="s">
        <v>281</v>
      </c>
      <c r="D17" s="177">
        <v>14</v>
      </c>
      <c r="E17" s="179"/>
      <c r="F17" s="149">
        <f>D17*E17</f>
        <v>0</v>
      </c>
    </row>
    <row r="18" spans="2:6" ht="12.75">
      <c r="B18" s="25"/>
      <c r="C18" s="23"/>
      <c r="D18" s="177"/>
      <c r="E18" s="179"/>
      <c r="F18" s="149"/>
    </row>
    <row r="19" spans="1:6" ht="51">
      <c r="A19" s="82" t="s">
        <v>320</v>
      </c>
      <c r="B19" s="25" t="s">
        <v>2</v>
      </c>
      <c r="C19" s="23" t="s">
        <v>270</v>
      </c>
      <c r="D19" s="177">
        <v>115</v>
      </c>
      <c r="E19" s="179"/>
      <c r="F19" s="149">
        <f>D19*E19</f>
        <v>0</v>
      </c>
    </row>
    <row r="20" spans="2:6" ht="12.75">
      <c r="B20" s="25"/>
      <c r="C20" s="23"/>
      <c r="D20" s="177"/>
      <c r="E20" s="149"/>
      <c r="F20" s="149"/>
    </row>
    <row r="21" spans="1:6" ht="25.5">
      <c r="A21" s="63" t="s">
        <v>8</v>
      </c>
      <c r="B21" s="25" t="s">
        <v>211</v>
      </c>
      <c r="C21" s="23" t="s">
        <v>264</v>
      </c>
      <c r="D21" s="177">
        <v>1</v>
      </c>
      <c r="E21" s="149"/>
      <c r="F21" s="149">
        <f>D21*E21</f>
        <v>0</v>
      </c>
    </row>
    <row r="22" spans="1:6" ht="12.75">
      <c r="A22" s="63"/>
      <c r="B22" s="24"/>
      <c r="C22" s="18"/>
      <c r="D22" s="176"/>
      <c r="E22" s="149"/>
      <c r="F22" s="149"/>
    </row>
    <row r="23" spans="1:6" ht="25.5">
      <c r="A23" s="82" t="s">
        <v>321</v>
      </c>
      <c r="B23" s="25" t="s">
        <v>218</v>
      </c>
      <c r="C23" s="23" t="s">
        <v>270</v>
      </c>
      <c r="D23" s="177">
        <v>340</v>
      </c>
      <c r="E23" s="149"/>
      <c r="F23" s="149">
        <f>D23*E23</f>
        <v>0</v>
      </c>
    </row>
    <row r="24" spans="1:6" ht="12.75">
      <c r="A24" s="63"/>
      <c r="B24" s="24"/>
      <c r="C24" s="18"/>
      <c r="D24" s="176"/>
      <c r="E24" s="149"/>
      <c r="F24" s="149"/>
    </row>
    <row r="25" spans="1:6" ht="38.25">
      <c r="A25" s="82" t="s">
        <v>322</v>
      </c>
      <c r="B25" s="25" t="s">
        <v>217</v>
      </c>
      <c r="C25" s="23" t="s">
        <v>272</v>
      </c>
      <c r="D25" s="177">
        <v>40</v>
      </c>
      <c r="E25" s="149"/>
      <c r="F25" s="149">
        <f>D25*E25</f>
        <v>0</v>
      </c>
    </row>
    <row r="26" spans="2:6" ht="12.75">
      <c r="B26" s="25"/>
      <c r="C26" s="23"/>
      <c r="D26" s="177"/>
      <c r="E26" s="149"/>
      <c r="F26" s="149"/>
    </row>
    <row r="27" spans="1:6" ht="51">
      <c r="A27" s="82" t="s">
        <v>323</v>
      </c>
      <c r="B27" s="25" t="s">
        <v>219</v>
      </c>
      <c r="C27" s="23" t="s">
        <v>264</v>
      </c>
      <c r="D27" s="177">
        <v>1</v>
      </c>
      <c r="E27" s="149"/>
      <c r="F27" s="149">
        <f>D27*E27</f>
        <v>0</v>
      </c>
    </row>
    <row r="28" spans="2:6" ht="12.75">
      <c r="B28" s="25"/>
      <c r="C28" s="23"/>
      <c r="D28" s="177"/>
      <c r="E28" s="149"/>
      <c r="F28" s="149"/>
    </row>
    <row r="29" spans="1:6" ht="25.5">
      <c r="A29" s="82" t="s">
        <v>9</v>
      </c>
      <c r="B29" s="25" t="s">
        <v>220</v>
      </c>
      <c r="C29" s="23" t="s">
        <v>272</v>
      </c>
      <c r="D29" s="177">
        <v>11</v>
      </c>
      <c r="E29" s="149"/>
      <c r="F29" s="149">
        <f>D29*E29</f>
        <v>0</v>
      </c>
    </row>
    <row r="30" spans="2:6" ht="12.75">
      <c r="B30" s="25"/>
      <c r="C30" s="23"/>
      <c r="D30" s="177"/>
      <c r="E30" s="149"/>
      <c r="F30" s="149"/>
    </row>
    <row r="31" spans="1:6" ht="51">
      <c r="A31" s="82" t="s">
        <v>213</v>
      </c>
      <c r="B31" s="32" t="s">
        <v>1</v>
      </c>
      <c r="C31" s="23" t="s">
        <v>264</v>
      </c>
      <c r="D31" s="177">
        <v>3</v>
      </c>
      <c r="E31" s="149"/>
      <c r="F31" s="149">
        <f>D31*E31</f>
        <v>0</v>
      </c>
    </row>
    <row r="32" spans="2:6" ht="12.75" customHeight="1">
      <c r="B32" s="29"/>
      <c r="C32" s="23"/>
      <c r="D32" s="177"/>
      <c r="E32" s="149"/>
      <c r="F32" s="149"/>
    </row>
    <row r="33" spans="1:6" ht="38.25">
      <c r="A33" s="82" t="s">
        <v>214</v>
      </c>
      <c r="B33" s="25" t="s">
        <v>334</v>
      </c>
      <c r="C33" s="23"/>
      <c r="D33" s="177"/>
      <c r="E33" s="149"/>
      <c r="F33" s="149"/>
    </row>
    <row r="34" spans="2:6" ht="12.75">
      <c r="B34" s="25" t="s">
        <v>327</v>
      </c>
      <c r="C34" s="23" t="s">
        <v>75</v>
      </c>
      <c r="D34" s="177">
        <v>25</v>
      </c>
      <c r="E34" s="179"/>
      <c r="F34" s="149">
        <f>D34*E34</f>
        <v>0</v>
      </c>
    </row>
    <row r="35" spans="2:6" ht="12.75">
      <c r="B35" s="25" t="s">
        <v>333</v>
      </c>
      <c r="C35" s="23" t="s">
        <v>75</v>
      </c>
      <c r="D35" s="177">
        <v>10</v>
      </c>
      <c r="E35" s="179"/>
      <c r="F35" s="149">
        <f>D35*E35</f>
        <v>0</v>
      </c>
    </row>
    <row r="36" spans="2:6" ht="12.75">
      <c r="B36" s="32" t="s">
        <v>335</v>
      </c>
      <c r="C36" s="23" t="s">
        <v>75</v>
      </c>
      <c r="D36" s="177">
        <v>5</v>
      </c>
      <c r="E36" s="179"/>
      <c r="F36" s="149">
        <f>D36*E36</f>
        <v>0</v>
      </c>
    </row>
    <row r="37" spans="2:6" ht="12.75">
      <c r="B37" s="32"/>
      <c r="C37" s="23"/>
      <c r="D37" s="177"/>
      <c r="E37" s="149"/>
      <c r="F37" s="149"/>
    </row>
    <row r="38" spans="1:248" s="24" customFormat="1" ht="38.25">
      <c r="A38" s="93" t="s">
        <v>214</v>
      </c>
      <c r="B38" s="74" t="s">
        <v>491</v>
      </c>
      <c r="C38" s="33" t="s">
        <v>460</v>
      </c>
      <c r="D38" s="179"/>
      <c r="E38" s="149"/>
      <c r="F38" s="149">
        <f>D38*E38</f>
        <v>0</v>
      </c>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6"/>
      <c r="IH38" s="36"/>
      <c r="II38" s="36"/>
      <c r="IJ38" s="36"/>
      <c r="IK38" s="36"/>
      <c r="IL38" s="36"/>
      <c r="IM38" s="36"/>
      <c r="IN38" s="36"/>
    </row>
    <row r="39" spans="1:248" s="24" customFormat="1" ht="12.75">
      <c r="A39" s="93"/>
      <c r="B39" s="74"/>
      <c r="C39" s="33"/>
      <c r="D39" s="179"/>
      <c r="E39" s="149"/>
      <c r="F39" s="149"/>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6"/>
      <c r="IH39" s="36"/>
      <c r="II39" s="36"/>
      <c r="IJ39" s="36"/>
      <c r="IK39" s="36"/>
      <c r="IL39" s="36"/>
      <c r="IM39" s="36"/>
      <c r="IN39" s="36"/>
    </row>
    <row r="40" spans="1:248" s="24" customFormat="1" ht="38.25">
      <c r="A40" s="93" t="s">
        <v>215</v>
      </c>
      <c r="B40" s="74" t="s">
        <v>492</v>
      </c>
      <c r="C40" s="33" t="s">
        <v>439</v>
      </c>
      <c r="D40" s="179"/>
      <c r="E40" s="149"/>
      <c r="F40" s="149">
        <f>D40*E40</f>
        <v>0</v>
      </c>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35"/>
      <c r="IG40" s="36"/>
      <c r="IH40" s="36"/>
      <c r="II40" s="36"/>
      <c r="IJ40" s="36"/>
      <c r="IK40" s="36"/>
      <c r="IL40" s="36"/>
      <c r="IM40" s="36"/>
      <c r="IN40" s="36"/>
    </row>
    <row r="41" spans="1:248" s="24" customFormat="1" ht="12.75">
      <c r="A41" s="93"/>
      <c r="B41" s="74"/>
      <c r="C41" s="33"/>
      <c r="D41" s="179"/>
      <c r="E41" s="149"/>
      <c r="F41" s="180"/>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6"/>
      <c r="IH41" s="36"/>
      <c r="II41" s="36"/>
      <c r="IJ41" s="36"/>
      <c r="IK41" s="36"/>
      <c r="IL41" s="36"/>
      <c r="IM41" s="36"/>
      <c r="IN41" s="36"/>
    </row>
    <row r="42" spans="1:248" s="24" customFormat="1" ht="12.75">
      <c r="A42" s="300"/>
      <c r="B42" s="301" t="s">
        <v>210</v>
      </c>
      <c r="C42" s="302"/>
      <c r="D42" s="303"/>
      <c r="E42" s="280"/>
      <c r="F42" s="304">
        <f>SUM(F5:F41)</f>
        <v>0</v>
      </c>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c r="ID42" s="35"/>
      <c r="IE42" s="35"/>
      <c r="IF42" s="35"/>
      <c r="IG42" s="36"/>
      <c r="IH42" s="36"/>
      <c r="II42" s="36"/>
      <c r="IJ42" s="36"/>
      <c r="IK42" s="36"/>
      <c r="IL42" s="36"/>
      <c r="IM42" s="36"/>
      <c r="IN42" s="36"/>
    </row>
    <row r="43" spans="2:4" ht="12.75">
      <c r="B43" s="24"/>
      <c r="C43" s="18"/>
      <c r="D43" s="22"/>
    </row>
    <row r="44" spans="2:4" ht="12.75">
      <c r="B44" s="24"/>
      <c r="C44" s="18"/>
      <c r="D44" s="22"/>
    </row>
    <row r="45" spans="2:4" ht="12.75">
      <c r="B45" s="24"/>
      <c r="C45" s="18"/>
      <c r="D45" s="22"/>
    </row>
  </sheetData>
  <sheetProtection selectLockedCells="1" selectUnlockedCells="1"/>
  <printOptions/>
  <pageMargins left="0.7480314960629921" right="0.35433070866141736" top="0.787401574803149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alenkac</cp:lastModifiedBy>
  <cp:lastPrinted>2012-09-06T09:23:31Z</cp:lastPrinted>
  <dcterms:created xsi:type="dcterms:W3CDTF">2012-08-20T08:26:15Z</dcterms:created>
  <dcterms:modified xsi:type="dcterms:W3CDTF">2012-10-08T10:50:10Z</dcterms:modified>
  <cp:category/>
  <cp:version/>
  <cp:contentType/>
  <cp:contentStatus/>
</cp:coreProperties>
</file>