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51" activeTab="0"/>
  </bookViews>
  <sheets>
    <sheet name="Rekapitulacija" sheetId="1" r:id="rId1"/>
    <sheet name="Sklop 1 - oprema fizioterapija" sheetId="2" r:id="rId2"/>
    <sheet name="Sklop 2-specialna oprema fiz." sheetId="3" r:id="rId3"/>
    <sheet name="Sklop 3-oprema CKZ" sheetId="4" r:id="rId4"/>
    <sheet name="Sklop 4-elektronska oprema CKZ" sheetId="5" r:id="rId5"/>
    <sheet name="Sklop 5-medicinska oprema CKZ" sheetId="6" r:id="rId6"/>
  </sheets>
  <definedNames/>
  <calcPr fullCalcOnLoad="1"/>
</workbook>
</file>

<file path=xl/sharedStrings.xml><?xml version="1.0" encoding="utf-8"?>
<sst xmlns="http://schemas.openxmlformats.org/spreadsheetml/2006/main" count="378" uniqueCount="257">
  <si>
    <t>kos</t>
  </si>
  <si>
    <t>cena</t>
  </si>
  <si>
    <t>vrednost</t>
  </si>
  <si>
    <t>1.</t>
  </si>
  <si>
    <t>Sprejemna</t>
  </si>
  <si>
    <t>pisarna</t>
  </si>
  <si>
    <t>Izvlečna polica za tipkovnico</t>
  </si>
  <si>
    <t>Obešalna stena s šestimi obešalnimi kljukicami</t>
  </si>
  <si>
    <t>2.</t>
  </si>
  <si>
    <t>Elektroterapija</t>
  </si>
  <si>
    <t>Sklop spodnjih omaric, 140x40x85 cm (1 polica)</t>
  </si>
  <si>
    <t>Kerrock pult + korito, 140x40x3 cm</t>
  </si>
  <si>
    <t>Sklop visečih omaric, dolžine 140x40x60 cm (1 polica)</t>
  </si>
  <si>
    <t>3.</t>
  </si>
  <si>
    <t>Aparat IR</t>
  </si>
  <si>
    <t>Sklop spodnjih omaric, 280x60x85 cm (2 polici)</t>
  </si>
  <si>
    <t>Drsna vrata dolžine 280 cm (od tal do stropa), 2x drsna vrata</t>
  </si>
  <si>
    <t>Viseči regal, dolžine 280x35x110 cm (2 polici)</t>
  </si>
  <si>
    <t>Obešalna stena s tremi obešalnimi kljukicami h200x50 cm</t>
  </si>
  <si>
    <t>4.</t>
  </si>
  <si>
    <t>Aparat L</t>
  </si>
  <si>
    <t>Kerrock pult +korito, 80 cm</t>
  </si>
  <si>
    <t>Viseča omarica, 80x60x40 cm (1 polica)</t>
  </si>
  <si>
    <t>5.</t>
  </si>
  <si>
    <t>Elektroterapija 1</t>
  </si>
  <si>
    <t>6.</t>
  </si>
  <si>
    <t>Elektroterapija 2</t>
  </si>
  <si>
    <t>Sklop spodnjih omaric, 60x85x60 cm (1 polica)</t>
  </si>
  <si>
    <t>Kerrock pult + korito, 60 cm</t>
  </si>
  <si>
    <t>7.</t>
  </si>
  <si>
    <t>Elektroterapija 3</t>
  </si>
  <si>
    <t>Omara dolžine 100x250x60 z drsnimi vrati (5 polic)</t>
  </si>
  <si>
    <t>8.</t>
  </si>
  <si>
    <t>Elektroterapija 4</t>
  </si>
  <si>
    <t>Sklop spodnjih omaric 60x85x60 cm (1 polica)</t>
  </si>
  <si>
    <t>Viseča omarica, 60x60x40 cm (1 polica)</t>
  </si>
  <si>
    <t xml:space="preserve">9. </t>
  </si>
  <si>
    <t>Elektroterapija 5</t>
  </si>
  <si>
    <t>Omara 120x250x60 cm (5 polic)</t>
  </si>
  <si>
    <t>Elektroterapija 7</t>
  </si>
  <si>
    <t>Omara dolžine 220x250x60 cm z drsnimi vrati (5 polic)</t>
  </si>
  <si>
    <t>10.</t>
  </si>
  <si>
    <t>Garderobe</t>
  </si>
  <si>
    <t>Regal 210x100x60 cm (4 police)</t>
  </si>
  <si>
    <t>11.</t>
  </si>
  <si>
    <t>Specialna</t>
  </si>
  <si>
    <t>Kerrock pult + korito, z eno kovinsko nogo, 180x85x60 cm</t>
  </si>
  <si>
    <t>obravnava</t>
  </si>
  <si>
    <t>12.</t>
  </si>
  <si>
    <t>Ogledalo na podlagi 210x100 cm</t>
  </si>
  <si>
    <t>14.</t>
  </si>
  <si>
    <t>Kinezioterapija</t>
  </si>
  <si>
    <t>Kerrock pult + korito, 370 cm</t>
  </si>
  <si>
    <t>Polica za čevlje 100x30 cm</t>
  </si>
  <si>
    <t>15.</t>
  </si>
  <si>
    <t>Sklop spodnjih omaric, 200x85x60 cm (2 polici + 2 predala)</t>
  </si>
  <si>
    <t>Sklop visečih omaric, 200x60x40 cm (4 police)</t>
  </si>
  <si>
    <t>16.</t>
  </si>
  <si>
    <t>Čistila</t>
  </si>
  <si>
    <t>DDV 22 %</t>
  </si>
  <si>
    <t>UREDITEV PROSTOROV FIZIOTERAPIJE IN ZDRAVSTVENE VZGOJE</t>
  </si>
  <si>
    <t>prostor</t>
  </si>
  <si>
    <t>opis opreme</t>
  </si>
  <si>
    <t>SKUPAJ</t>
  </si>
  <si>
    <t>SKUPAJ Z DDV</t>
  </si>
  <si>
    <t>Miza z nadgradnjo, dim. 220x70 cm</t>
  </si>
  <si>
    <t>Kerrock pult, dolžine 280x60x3 cm</t>
  </si>
  <si>
    <t>Zidna obloga iz Kerrocka, 280x55 cm</t>
  </si>
  <si>
    <t>Omara za korito, 80x85x60 cm (1 polica)</t>
  </si>
  <si>
    <t>Miza 160x80 cm</t>
  </si>
  <si>
    <t>Čajna kuhinja</t>
  </si>
  <si>
    <t>Miza na štirih kovinskih nogah, 90x90 cm</t>
  </si>
  <si>
    <t>17.</t>
  </si>
  <si>
    <t>Steklokeramična kuhinjska plošča, širine 30 cm, dve ogrevalni površini (kot npr. model Gorenje ECT 330 CSC)</t>
  </si>
  <si>
    <t>Kerrock pult + korito, dolžina 200 cm, širina 60 cm</t>
  </si>
  <si>
    <t>Prostostoječ hladilnik, prostornina cca. 300 l, energijski razred A+ (kot npr. model Gorenje R6151BX)</t>
  </si>
  <si>
    <t>18.</t>
  </si>
  <si>
    <t>Masažna miza, dim. 65x200 cm, kromirano podnožje, oblazinjeno ležišče, nosilnost 240 kg, hidravlična nastavitev višine, ovalna, podolgovata obrazna odprtina, čep za ovalno odprtino, nosilec za rolo papirja ob vzglavju (kot npr. masažna miza S proizv. Novak M).</t>
  </si>
  <si>
    <t>Miza za izvajanje specialnih obravnav, dim. 120x200 cm, kromirano podnožje, oblazinjeno ležišče, nosilnost 240 kg, električno nastavljanje višine s krožnim stikalom, dvodelno ležišče (kot npr. Bobath miza S proizv. Novak M).</t>
  </si>
  <si>
    <t>19.</t>
  </si>
  <si>
    <t>20.</t>
  </si>
  <si>
    <t>Pisarniški stol, vrtljiv, gumirana kolesca, kromirano podnožje, oblazinjen (umetno usnje), brez opiral za roke, nastavljivo hrbtišče po višini in naklonu, nastavljivo sedišče po naklonu in globini.</t>
  </si>
  <si>
    <t>Terapevtski voziček, na kolescih, za postavitev aparatov (kot npr. proizv. Enraf-Nonius EN-Car U).</t>
  </si>
  <si>
    <t>21.</t>
  </si>
  <si>
    <t>22.</t>
  </si>
  <si>
    <t>23.</t>
  </si>
  <si>
    <t>24.</t>
  </si>
  <si>
    <t>25.</t>
  </si>
  <si>
    <t xml:space="preserve">Delovni stol jahač, v obliki sedla, kromirano podnožje s 5 koleščki, oblazinjen (umetno usnje). </t>
  </si>
  <si>
    <t>26.</t>
  </si>
  <si>
    <t>27.</t>
  </si>
  <si>
    <t>28.</t>
  </si>
  <si>
    <t>29.</t>
  </si>
  <si>
    <t>30.</t>
  </si>
  <si>
    <t>31.</t>
  </si>
  <si>
    <t>32.</t>
  </si>
  <si>
    <t>Stenska tabla (piši-briši), bela, magnetna 120x90 cm.</t>
  </si>
  <si>
    <t>Zamrzovalna omara (za podpultno vgradnjo), dim. 85×59,6×54,5 cm, prostornine 85-90 litrov, energijski razred A++ (kot npr. proizv. Gorenje FIU 6092 AW).</t>
  </si>
  <si>
    <t>Konferenčni stol, nakladalen, kromirano podnožje, oblazinjen (umetno usnje).</t>
  </si>
  <si>
    <t>33.</t>
  </si>
  <si>
    <t>Zaščitna letvica (les ali PVC), v beli barvi oz. po izboru projektanta, dim. 15x100 cm (za zaščito stene za klopjo v čakalnici).</t>
  </si>
  <si>
    <t xml:space="preserve">Letvenik 230x68 cm, z blazino (kot npr. proizv. Elan Woodpecker). </t>
  </si>
  <si>
    <t>Klop z 2 sedišči v čakalnici, kovinsko podnožje, sedeži leseni ali iz polipropilena (PVC) (kot npr. klop Race - Škerjanc).</t>
  </si>
  <si>
    <t>Klop z 3 sedišči v čakalnici, kovinsko podnožje, sedeži leseni ali iz polipropilena (PVC) (kot npr. klop Race - Škerjanc).</t>
  </si>
  <si>
    <r>
      <t>Vrtljiv stol 360</t>
    </r>
    <r>
      <rPr>
        <sz val="10"/>
        <rFont val="Calibri"/>
        <family val="2"/>
      </rPr>
      <t>°</t>
    </r>
    <r>
      <rPr>
        <sz val="10"/>
        <rFont val="Arial"/>
        <family val="2"/>
      </rPr>
      <t>, z naslonom, kromirano podnožje s 5 koleščki, oblazinjen, okrogel stol, nastavljiv naslon.</t>
    </r>
  </si>
  <si>
    <t>Vrtljiv stol 360°, brez naslona, kromirano podnožje s 5 koleščki, oblazinjen, okrogel stol.</t>
  </si>
  <si>
    <t>Police med okni nad kartotečnimi predalniki dim. 120x35 cm</t>
  </si>
  <si>
    <t>Garderobna omara 210x40x60 cm, s ključavnico</t>
  </si>
  <si>
    <t>Sklop spodnjih omaric 100x85x60 cm (1 polica), s ključavnico</t>
  </si>
  <si>
    <t>Sklop visečih omaric, 180x60x40 cm (3 police), s ključavnico</t>
  </si>
  <si>
    <t>Sklop spodnjih omaric 80x85x60 cm (1 polica), s ključavnico</t>
  </si>
  <si>
    <t>Predalnik na kolesih s tremi predali, 40x60 cm, s ključavnico</t>
  </si>
  <si>
    <t>Sklop spodnjih omaric, 370x85x60 cm (5 polic), s ključavnico</t>
  </si>
  <si>
    <t>Sklop visečih omaric, 370x60x40 cm (5 polic), s ključavnico</t>
  </si>
  <si>
    <t>Zaščitna letvica (les ali PVC), v beli barvi oz. po izboru projektanta, dim. 15x160 cm (za zaščito stene za klopjo v čakalnici).</t>
  </si>
  <si>
    <t>34.</t>
  </si>
  <si>
    <t>35.</t>
  </si>
  <si>
    <t>36.</t>
  </si>
  <si>
    <t>Koš za odpadke 65-80 l, iz nerjavečega jekla, z pokrovom, z pedalom za odpiranje pokrova (koši za plastificiran papir ob preglednih mizah).</t>
  </si>
  <si>
    <t>Koš za sortiranje odpadkov iz nerjavečega jekla (3 koši), s predali za odpiranje pokrovov, pokrovi v različnih barvah za lažje sortiranje, notranji koši z ročaji za lažje praznenje smeti. Prostornina cca. 45 litrov.</t>
  </si>
  <si>
    <t>Koš za odpadke 20 l, iz nerjavečega jekla, z pokrovom, z pedalom za odpiranje pokrova.</t>
  </si>
  <si>
    <t>Koš za odpadke 5 l, iz nerjavečega jekla, z pokrovom, s pedali za odpiranje pokrova (sanitarije).</t>
  </si>
  <si>
    <t>Koš za odpadke 20 l, iz nerjavečega jekla, brez pokrova (za papir).</t>
  </si>
  <si>
    <t>Invalidski voziček, zložljiv, iz barvanega jekla, s polnimi kolesi spredaj in zadaj, maksimalna nosilnost 140 kg, širina sedeža 51 cm.</t>
  </si>
  <si>
    <t>Regal-police h250x60 cm, na steni nad trokaderom</t>
  </si>
  <si>
    <t>Terapevtska miza dim. 46x76 cm, kovinsko podnožje, delovna površina oblazinjena (usnje), višinsko nastavljiva (kot npr. proizv. Koval d.o.o.).</t>
  </si>
  <si>
    <t>Shramba</t>
  </si>
  <si>
    <t>Regal 250x40, h 180 cm</t>
  </si>
  <si>
    <t>Hodnik</t>
  </si>
  <si>
    <t>Visoka omara z drsnimi vrati, v notranjosti so police - 5 polic, h250x120 cm, s ključavnico</t>
  </si>
  <si>
    <t>Visoka omara z drsnimi vrati, v notranjosti so police - 10 polic, h220x230 cm, s ključavnico</t>
  </si>
  <si>
    <t>Visoka omara z drsnimi vrati, v notranjosti so police - 10 polic, h250x340 cm, s ključavnico</t>
  </si>
  <si>
    <t>Visoka omara z drsnimi vrati, v notranjosti so police - 10 polic, h250x345 cm, s ključavnico</t>
  </si>
  <si>
    <t>Pisarna 1</t>
  </si>
  <si>
    <t>Pisalna miza, 150/160/70 cm</t>
  </si>
  <si>
    <t>Pisalna miza, 190/160/70 cm</t>
  </si>
  <si>
    <r>
      <t xml:space="preserve">Predalnik na kolesih s tremi predali, širine 40 cm, s </t>
    </r>
    <r>
      <rPr>
        <sz val="10"/>
        <rFont val="Arial"/>
        <family val="2"/>
      </rPr>
      <t>ključavnico</t>
    </r>
  </si>
  <si>
    <t>Regal nad pisalno mizo, 100/30/h75, krilna vrata, 1 polica</t>
  </si>
  <si>
    <t>Regal nad pisalno mizo, 85/30/h75, krilna vrata, 1 polica</t>
  </si>
  <si>
    <t>Omara 100/60/h210 cm, krilna vrata, 4 police, s ključavnico</t>
  </si>
  <si>
    <t>Obešalna stena s tremi obešalnimi kljukicami, h200x50 cm</t>
  </si>
  <si>
    <t>Pisarna 2</t>
  </si>
  <si>
    <t>Pisalna miza nepravilne oblike, 170/150/70 cm</t>
  </si>
  <si>
    <t>Predalnik na kolesih s tremi predali, širine 40 cm, s ključavnico</t>
  </si>
  <si>
    <t>Regal nad pisalno mizo, 89/30/h75, krilna vrata, 1 polica</t>
  </si>
  <si>
    <t>Sklop omar z vrati, dolžine 180 cm, h210 cm, 4 police, s ključavnico</t>
  </si>
  <si>
    <t>Predavalnica</t>
  </si>
  <si>
    <t>Miza za računalnik 80x45 cm</t>
  </si>
  <si>
    <t>Miza 160x80 cm na koleščkih</t>
  </si>
  <si>
    <r>
      <t xml:space="preserve">Omara 100/60/h210 cm, krilna vrata, 4 police, s </t>
    </r>
    <r>
      <rPr>
        <sz val="10"/>
        <rFont val="Arial"/>
        <family val="2"/>
      </rPr>
      <t>ključavnico</t>
    </r>
  </si>
  <si>
    <t>Obešalna stena s desetimi kljukicami</t>
  </si>
  <si>
    <t>Garderobe M</t>
  </si>
  <si>
    <t>Obešalna stena s tremi obešalnimi kljukicami, h200x50</t>
  </si>
  <si>
    <t>Garderobna klop, kovinsko ogrodje, sedežna površina iz visokotlačnega laminata, kotna, skupna dolžina 360 cm (mere vzeti na licu mesta).</t>
  </si>
  <si>
    <t>Obešalna stena z desetimi kljukicami in poličko 220</t>
  </si>
  <si>
    <t>Obešalna stena z devetimi kljukicami in poličko 180</t>
  </si>
  <si>
    <t>Garderobe Ž</t>
  </si>
  <si>
    <t>Garderobna klop, kovinsko ogrodje, sedežna površina iz visokotlačnega laminata, kotna, skupna dolžina 460 cm (mere vzeti na licu mesta).</t>
  </si>
  <si>
    <t>Obešalna stena z devetimi kljukicami in poličko, 1800</t>
  </si>
  <si>
    <t>Sanitarije</t>
  </si>
  <si>
    <t>Kerrock pult + korito, 95x50 cm</t>
  </si>
  <si>
    <t>9.</t>
  </si>
  <si>
    <t>Hodnik in čakalnica</t>
  </si>
  <si>
    <t>Klop z 3 sedišči v čakalnici, kovinsko podnožje, sedeži leseni ali iz polipropilena (PVC).</t>
  </si>
  <si>
    <t>Klop z 2 sedišči v čakalnici, kovinsko podnožje, sedeži leseni ali iz polipropilena (PVC).</t>
  </si>
  <si>
    <t>Konferenčni stol, nakladalen, kromirano podnožje, eco usnje.</t>
  </si>
  <si>
    <t>13.</t>
  </si>
  <si>
    <t>Odbojna (zaščitna) letev 15x515 cm (za zaščito stene za klopjo).</t>
  </si>
  <si>
    <t>SKLOP 1 - OPREMA ZA PROSTORE FIZIOTERAPIJE</t>
  </si>
  <si>
    <t>Konferenčni stol, nakladalen, kromirano podnožje, oblazinjen (umetno usnje), z priklopno mizico.</t>
  </si>
  <si>
    <t>Voziček za perilo - enojni, za obešanje in prevoz vreč za perilo, z pokrovom - za ambulantno perilo.</t>
  </si>
  <si>
    <t>UREDITEV PROSTOROV ZA IZVAJANJE FIZIOTERAPIJE IN ZDRAVSTVENE VZGOJE V PRITLIČJU OBJEKTA BEVKOVA 13 V AJDOVŠČINI</t>
  </si>
  <si>
    <t xml:space="preserve">SKUPAJ </t>
  </si>
  <si>
    <t>REKAPITULACIJA</t>
  </si>
  <si>
    <t>OPREMA ZA PROSTORE FIZIOTERAPIJE IN CKZ</t>
  </si>
  <si>
    <t>Kartotečni predalniki širine 35 cm, višina ličnice 20 cm, s ključavnico</t>
  </si>
  <si>
    <t>Fiksen predalnik s tremi predali (kot npr. Metabox), širine 40 cm, s ključavnico</t>
  </si>
  <si>
    <t>Omara 120x40x250 cm z drsnimi vrati (5 polic), s ključavnico</t>
  </si>
  <si>
    <t>Konferenčni stol, v celoti lesen (tudi podnožje), brez kovinskih delov.</t>
  </si>
  <si>
    <t>Voziček za perilo - dvojni, za obešanje in prevoz vreč za perilo, z pokrovom - za delovno obleko.</t>
  </si>
  <si>
    <t>Prenosna avdio oprema za tolmačenje</t>
  </si>
  <si>
    <t>priključki spredaj: 2x USB 3.1 gen1, 1x kombiniran audio vhod/izhod</t>
  </si>
  <si>
    <t>certifikati: Energy Star</t>
  </si>
  <si>
    <t>Garancija: 3 leta</t>
  </si>
  <si>
    <t>Operacijski sistem: MS Windows 10 Professional 64bit slo/ang</t>
  </si>
  <si>
    <t>Programska oprema: Office Home and Buss 2016 slo (Word, Excel, PowerPoint, Outlook, OneNote), licenca za enega uporabnika, licenca prenosljiva</t>
  </si>
  <si>
    <t>zvok: notranji zvočnik</t>
  </si>
  <si>
    <t>tipkovnica: USB tipkovnica s SLO znaki</t>
  </si>
  <si>
    <t>miška: USB optična miška z podlogo</t>
  </si>
  <si>
    <r>
      <rPr>
        <sz val="10"/>
        <rFont val="Consolas"/>
        <family val="3"/>
      </rPr>
      <t>·</t>
    </r>
    <r>
      <rPr>
        <sz val="10"/>
        <rFont val="Arial"/>
        <family val="2"/>
      </rPr>
      <t>nabor vezij: Intel</t>
    </r>
  </si>
  <si>
    <t>· stereo slušalke</t>
  </si>
  <si>
    <t>· mikrofon naglavni</t>
  </si>
  <si>
    <t>· polnilni kovček za 18 baterijskih enot</t>
  </si>
  <si>
    <t>Namizni računalnik</t>
  </si>
  <si>
    <t>· delovni pomnilnik: vsaj 8 GB (vsaj 1 prosto  razširitveno mesto)</t>
  </si>
  <si>
    <t>· procesor: min. Intel Core i5, 7. generacije</t>
  </si>
  <si>
    <t>· trdi disk: trdi disk SSD, kapacitete vsaj 250 GB</t>
  </si>
  <si>
    <t>grafična kartica: integrirana grafična kartica</t>
  </si>
  <si>
    <t>odd: DVD+/-RW</t>
  </si>
  <si>
    <t>priključki: 6x USB, vsaj 2x USB 3.1, (vsaj 2 spredaj)</t>
  </si>
  <si>
    <t>Analizator telesne sestave: multifrekvenčen segmentni analizator z uporabo 3 frekvenc, ki zagotavljajo zelo natančno meritev celotnega telesa in segmentne analize, z enostavnim interaktivnim vmesnikom, ki vodi uporabnika skozi celoten proces, z možnostjo zasukanja zaslona, kar omogoča diskreten prikaz meritev, z vgrajenim čitalcem za SD kartice, z omogočenim samodejnim shranjevanjem in prenosom podatkov, možnost direktne povezave s tiskalnikom, možnost prenosa meritev s pomočjo Bluetooth adapterja, posebna funkcija za merjenje športnikov, kapaciteta tehtanja 270 kg. Analiza telesne sestave prikaže: težo, delež in maso telesne maščobe, razporeditev maščobe v telesu, bazalni metabolizem, metabolno starost, indeks telesne mase, maso vode v telesu, pusto telesno težo, upornost telesa, mišično maso. proteine, razporeditev mišične mase v telesu, oceno postave, nivo visceralne maščobe, kostno maso. Kot npr. proizv. Tanita MC-780MA.</t>
  </si>
  <si>
    <t>Zložljiva previjalna miza iz stabilnega ogrodja, sestavljena iz previjalne podloge z obstrani povišanimi robovi, odstranljive banjice z odvodno cevjo, z odlagalno poličko.</t>
  </si>
  <si>
    <t>ohišje: MT</t>
  </si>
  <si>
    <t>Pisarna</t>
  </si>
  <si>
    <t>Barvni laserski multifunkcijski tiskalnik</t>
  </si>
  <si>
    <t>resolucija tiskanja: 600 x 600 dpi</t>
  </si>
  <si>
    <t>hitrost tiskanja: 28 str/min ČB in barvno</t>
  </si>
  <si>
    <t>obojestransko tiskanje</t>
  </si>
  <si>
    <t>pomnilnik: 256 MB</t>
  </si>
  <si>
    <t>avtomatski podajalec papirja</t>
  </si>
  <si>
    <t>resolucija kopiranja: 600 x 600 dpi</t>
  </si>
  <si>
    <t>obojestransko skeniranje</t>
  </si>
  <si>
    <t>resolucija skeniranja: up to 1200 x 1200 dpi</t>
  </si>
  <si>
    <t>velikost skeniranja: A4</t>
  </si>
  <si>
    <t>velikost tiska: A4</t>
  </si>
  <si>
    <t>začetna polnitev tonerja</t>
  </si>
  <si>
    <t>Garancija: 1 leto</t>
  </si>
  <si>
    <t>· baterijski oddajnik z vhodom za mikrofon</t>
  </si>
  <si>
    <t>· baterijski sprejemnik z vhodom za slušalke</t>
  </si>
  <si>
    <t>Izvedba avdio-induktivne zanke</t>
  </si>
  <si>
    <t>· ojačevalec za induktivno zanko, 2x mikrofonski vhod, 1x stereo linijski vhod, 1x linijski izhod, do 170 m2, izhod za slušalke</t>
  </si>
  <si>
    <t>· mikrofon za zajem prostorskega zvoka z ustreznim držalom, kondenzatorski</t>
  </si>
  <si>
    <t xml:space="preserve">Instalacija zanke, ojačevalca in mikrofona, drobni material (konektorji, montažni material), izvedba priklopa, test in zagon opreme ter podučitev uporabnika z predajo navodil v slovenskem jeziku.  </t>
  </si>
  <si>
    <t>· kabel za priklop kondenzatorskega mikrofona (cca. 40 m)</t>
  </si>
  <si>
    <t>· vodnik za izvedbo induktivne zanke, speljan okrog površine prostora (cca. 40 m)</t>
  </si>
  <si>
    <t>NIK kanal samolepljivi nadometni 15x10 (cca. 40 m)</t>
  </si>
  <si>
    <t>LED monitor 23,8", ločljivost 1920x1080, velikost točke 0,27 mm ali manjša, widescreen 16:9, tipično razmerje kontrasta 1000:1, oprema mora biti barvno usklajena z osebnim računalnikom,nastavljiv po višini, certifikat Energy Star. Garancija 3 leta.</t>
  </si>
  <si>
    <t>Večnamenski projektor</t>
  </si>
  <si>
    <t>tehnologija: DLP</t>
  </si>
  <si>
    <t>svetilnost: 3300 ANSI lumnov</t>
  </si>
  <si>
    <t>osnovna ločljivost: 1920 x 1080 Full HD</t>
  </si>
  <si>
    <t>kontrast: 15000:1</t>
  </si>
  <si>
    <t>format slike: 16:9 (osnovni)</t>
  </si>
  <si>
    <t>življenska doba žarnice: do 4500 ur</t>
  </si>
  <si>
    <t>objektiv: ročni fokus ročni zoom x 1,2</t>
  </si>
  <si>
    <t>optični zoom: 1,2</t>
  </si>
  <si>
    <t>velikost slike: 152,4-762 cm</t>
  </si>
  <si>
    <t>projekcijsko razmerje: 1,28-1,56:1</t>
  </si>
  <si>
    <t>stropni nosilec za montažo projektorja</t>
  </si>
  <si>
    <t>montaža nosilca in projektorja ter izvedba priklopov</t>
  </si>
  <si>
    <t>Stensko projekcijsko platno 178/178 cm, komplet z montažo.</t>
  </si>
  <si>
    <r>
      <t>Grelec za parafinske obloge, prostornine cca. 30 lit., temperaturno območje 50-95</t>
    </r>
    <r>
      <rPr>
        <sz val="10"/>
        <rFont val="Calibri"/>
        <family val="2"/>
      </rPr>
      <t>°</t>
    </r>
    <r>
      <rPr>
        <sz val="10"/>
        <rFont val="Arial"/>
        <family val="2"/>
      </rPr>
      <t>C (kot npr. proizv. Enraf-Nonius PackHeater).</t>
    </r>
  </si>
  <si>
    <t>Okroglo kovinsko stojalo za dežnike (kot npr. EKI Kranj).</t>
  </si>
  <si>
    <t>Pravokotno kovinsko stojalo za dežnike (kot npr. art. 100764 EKI Kranj).</t>
  </si>
  <si>
    <t xml:space="preserve">Voziček za čiščenje z ožemalnikom, vedri 2x 15 lit. in 4x 4 lit., nosilec za vrečo 120 lit., predal (kot. npr. Alpha 5109 Barjans d.o.o. ali primerljiv). </t>
  </si>
  <si>
    <t>Čakalnica</t>
  </si>
  <si>
    <t>Garderoba</t>
  </si>
  <si>
    <t>Telovadnica</t>
  </si>
  <si>
    <t>SKLOP 2 - SPECIALNA OPREMA ZA PROSTORE FIZIOTERAPIJE</t>
  </si>
  <si>
    <t>SKLOP 3 - OPREMA ZA PROSTORE CKZ</t>
  </si>
  <si>
    <t>SKLOP 4 - ELEKTRONSKA PISARNIŠKA OPREMA ZA PROSTORE CKZ</t>
  </si>
  <si>
    <t>SKLOP 5 - MEDICINSKA OPREMA ZA CKZ</t>
  </si>
  <si>
    <t>Opomba: Dimenzije so označene v centimetrih, razen če ni drugače navedeno. Oprema je v celoti izdelana iz iveral, dekor po izbiri investitorja. Mizne plošče so iz ultrapasa. Izdelava po shemah. Vse barve, materiali in oprema po potrditvi projektanta in uporabnika. V popisih naveden tip proizvoda ali opreme služi kot pomoč pri specifikaciji opreme. V ceni je zajeti dobavo in montažo opreme.</t>
  </si>
  <si>
    <t>Opomba: V popisih naveden tip proizvoda ali opreme služi kot pomoč pri specifikaciji opreme. V ceni je zajeti dobavo in montažo opreme.</t>
  </si>
  <si>
    <t>DDV 9,5 % (postavka 9)</t>
  </si>
  <si>
    <t>DDV 22 % (postavke 1-8)</t>
  </si>
  <si>
    <t>DDV 9,5%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</si>
</sst>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s>
  <fonts count="46">
    <font>
      <sz val="10"/>
      <name val="Arial"/>
      <family val="2"/>
    </font>
    <font>
      <sz val="11"/>
      <color indexed="8"/>
      <name val="Calibri"/>
      <family val="2"/>
    </font>
    <font>
      <sz val="10"/>
      <color indexed="8"/>
      <name val="Arial"/>
      <family val="2"/>
    </font>
    <font>
      <b/>
      <sz val="10"/>
      <name val="Arial"/>
      <family val="2"/>
    </font>
    <font>
      <i/>
      <sz val="10"/>
      <color indexed="8"/>
      <name val="Arial"/>
      <family val="2"/>
    </font>
    <font>
      <i/>
      <sz val="8"/>
      <name val="Arial"/>
      <family val="2"/>
    </font>
    <font>
      <sz val="10"/>
      <name val="Calibri"/>
      <family val="2"/>
    </font>
    <font>
      <b/>
      <sz val="10"/>
      <name val="Arial CE"/>
      <family val="0"/>
    </font>
    <font>
      <sz val="10"/>
      <name val="Arial CE"/>
      <family val="0"/>
    </font>
    <font>
      <b/>
      <i/>
      <sz val="10"/>
      <name val="Arial CE"/>
      <family val="0"/>
    </font>
    <font>
      <sz val="10"/>
      <name val="Consolas"/>
      <family val="3"/>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1" fillId="0" borderId="0">
      <alignment/>
      <protection/>
    </xf>
    <xf numFmtId="0" fontId="36"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68">
    <xf numFmtId="0" fontId="0" fillId="0" borderId="0" xfId="0" applyAlignment="1">
      <alignment/>
    </xf>
    <xf numFmtId="0" fontId="2" fillId="0" borderId="0" xfId="40" applyFont="1" applyAlignment="1">
      <alignment vertical="top" wrapText="1"/>
      <protection/>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5" fillId="0" borderId="10" xfId="0" applyFont="1" applyBorder="1" applyAlignment="1">
      <alignment vertical="top"/>
    </xf>
    <xf numFmtId="0" fontId="5" fillId="0" borderId="10" xfId="0" applyFont="1" applyBorder="1" applyAlignment="1">
      <alignment horizontal="center" vertical="top"/>
    </xf>
    <xf numFmtId="0" fontId="5" fillId="0" borderId="10" xfId="0" applyFont="1" applyBorder="1" applyAlignment="1">
      <alignment horizontal="right" vertical="top"/>
    </xf>
    <xf numFmtId="164" fontId="3" fillId="0" borderId="11" xfId="0" applyNumberFormat="1" applyFont="1" applyBorder="1" applyAlignment="1">
      <alignment vertical="top"/>
    </xf>
    <xf numFmtId="164" fontId="0" fillId="0" borderId="0" xfId="0" applyNumberFormat="1" applyAlignment="1">
      <alignment vertical="top"/>
    </xf>
    <xf numFmtId="164" fontId="3" fillId="0" borderId="12" xfId="0" applyNumberFormat="1" applyFont="1" applyBorder="1" applyAlignment="1">
      <alignment vertical="top"/>
    </xf>
    <xf numFmtId="0" fontId="0" fillId="0" borderId="0" xfId="0" applyAlignment="1">
      <alignment horizontal="center"/>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right" vertical="top"/>
    </xf>
    <xf numFmtId="0" fontId="0" fillId="0" borderId="0" xfId="0" applyFont="1" applyAlignment="1">
      <alignment horizontal="right" vertical="top"/>
    </xf>
    <xf numFmtId="0" fontId="0" fillId="0" borderId="0" xfId="0" applyAlignment="1">
      <alignment horizontal="right"/>
    </xf>
    <xf numFmtId="0" fontId="45" fillId="0" borderId="0" xfId="0" applyFont="1" applyAlignment="1">
      <alignment vertical="top" wrapText="1"/>
    </xf>
    <xf numFmtId="164" fontId="0" fillId="0" borderId="0" xfId="0" applyNumberFormat="1" applyFont="1" applyAlignment="1">
      <alignment vertical="top"/>
    </xf>
    <xf numFmtId="0" fontId="0" fillId="0" borderId="0" xfId="0" applyFont="1" applyAlignment="1">
      <alignment horizontal="center" vertical="top"/>
    </xf>
    <xf numFmtId="164" fontId="0" fillId="0" borderId="0" xfId="0" applyNumberFormat="1" applyFont="1" applyFill="1" applyAlignment="1">
      <alignment vertical="top"/>
    </xf>
    <xf numFmtId="164" fontId="0" fillId="0" borderId="0" xfId="0" applyNumberFormat="1" applyFill="1" applyAlignment="1">
      <alignment vertical="top"/>
    </xf>
    <xf numFmtId="0" fontId="0" fillId="0" borderId="0" xfId="0" applyNumberFormat="1" applyAlignment="1">
      <alignment vertical="top"/>
    </xf>
    <xf numFmtId="0" fontId="0" fillId="0" borderId="0" xfId="0" applyAlignment="1">
      <alignment horizontal="center" vertical="top" wrapText="1"/>
    </xf>
    <xf numFmtId="164" fontId="0" fillId="0" borderId="0" xfId="0" applyNumberFormat="1" applyAlignment="1">
      <alignment vertical="top" wrapText="1"/>
    </xf>
    <xf numFmtId="0" fontId="0" fillId="0" borderId="0" xfId="0" applyFill="1" applyAlignment="1">
      <alignment horizontal="center" vertical="top" wrapText="1"/>
    </xf>
    <xf numFmtId="164" fontId="0" fillId="0" borderId="0" xfId="0" applyNumberFormat="1" applyFont="1" applyAlignment="1">
      <alignment vertical="top" wrapText="1"/>
    </xf>
    <xf numFmtId="164" fontId="0"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left" vertical="top"/>
    </xf>
    <xf numFmtId="4" fontId="7" fillId="0" borderId="0" xfId="0" applyNumberFormat="1" applyFont="1" applyAlignment="1">
      <alignment/>
    </xf>
    <xf numFmtId="4" fontId="8" fillId="0" borderId="0" xfId="0" applyNumberFormat="1" applyFont="1" applyAlignment="1">
      <alignment/>
    </xf>
    <xf numFmtId="43" fontId="0" fillId="0" borderId="0" xfId="0" applyNumberFormat="1" applyFont="1" applyAlignment="1">
      <alignment vertical="center"/>
    </xf>
    <xf numFmtId="0" fontId="7" fillId="0" borderId="10" xfId="0" applyFont="1" applyBorder="1" applyAlignment="1">
      <alignment horizontal="right"/>
    </xf>
    <xf numFmtId="0" fontId="3" fillId="0" borderId="10" xfId="0" applyFont="1" applyBorder="1" applyAlignment="1">
      <alignment vertical="top"/>
    </xf>
    <xf numFmtId="4" fontId="8" fillId="0" borderId="10" xfId="0" applyNumberFormat="1" applyFont="1" applyBorder="1" applyAlignment="1">
      <alignment/>
    </xf>
    <xf numFmtId="43" fontId="0" fillId="0" borderId="10" xfId="0" applyNumberFormat="1" applyFont="1" applyBorder="1" applyAlignment="1">
      <alignment vertical="center"/>
    </xf>
    <xf numFmtId="0" fontId="7" fillId="0" borderId="0" xfId="0" applyFont="1" applyBorder="1" applyAlignment="1">
      <alignment horizontal="right"/>
    </xf>
    <xf numFmtId="0" fontId="3" fillId="0" borderId="0" xfId="0" applyFont="1" applyBorder="1" applyAlignment="1">
      <alignment vertical="top"/>
    </xf>
    <xf numFmtId="4" fontId="8" fillId="0" borderId="0" xfId="0" applyNumberFormat="1" applyFont="1" applyBorder="1" applyAlignment="1">
      <alignment/>
    </xf>
    <xf numFmtId="43" fontId="0" fillId="0" borderId="0" xfId="0" applyNumberFormat="1" applyFont="1" applyBorder="1" applyAlignment="1">
      <alignment vertical="center"/>
    </xf>
    <xf numFmtId="0" fontId="8" fillId="0" borderId="0" xfId="0" applyFont="1" applyAlignment="1">
      <alignment horizontal="right"/>
    </xf>
    <xf numFmtId="0" fontId="0" fillId="0" borderId="0" xfId="0" applyFont="1" applyAlignment="1">
      <alignment vertical="top"/>
    </xf>
    <xf numFmtId="4" fontId="3" fillId="0" borderId="0" xfId="0" applyNumberFormat="1" applyFont="1" applyAlignment="1">
      <alignment/>
    </xf>
    <xf numFmtId="0" fontId="0" fillId="0" borderId="10" xfId="0" applyFont="1" applyBorder="1" applyAlignment="1">
      <alignment vertical="top"/>
    </xf>
    <xf numFmtId="0" fontId="3" fillId="0" borderId="0" xfId="0" applyFont="1" applyAlignment="1">
      <alignment vertical="top"/>
    </xf>
    <xf numFmtId="0" fontId="9" fillId="0" borderId="0" xfId="0" applyFont="1" applyAlignment="1">
      <alignment horizontal="right"/>
    </xf>
    <xf numFmtId="0" fontId="3" fillId="0" borderId="0" xfId="0" applyFont="1" applyAlignment="1">
      <alignment horizontal="left" vertical="top"/>
    </xf>
    <xf numFmtId="43" fontId="3" fillId="0" borderId="0" xfId="0" applyNumberFormat="1" applyFont="1" applyAlignment="1">
      <alignment horizontal="right" vertical="center"/>
    </xf>
    <xf numFmtId="0" fontId="9" fillId="0" borderId="0" xfId="0" applyFont="1" applyAlignment="1">
      <alignment horizontal="left"/>
    </xf>
    <xf numFmtId="43" fontId="3" fillId="0" borderId="0" xfId="0" applyNumberFormat="1" applyFont="1" applyAlignment="1">
      <alignment vertical="center"/>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horizontal="right" vertical="top"/>
    </xf>
    <xf numFmtId="0" fontId="0" fillId="0" borderId="0" xfId="0" applyFill="1" applyAlignment="1">
      <alignment vertical="top"/>
    </xf>
    <xf numFmtId="0" fontId="45"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center" vertical="top"/>
    </xf>
    <xf numFmtId="0" fontId="0" fillId="0" borderId="0" xfId="0" applyAlignment="1">
      <alignment horizontal="left" vertical="top"/>
    </xf>
    <xf numFmtId="0" fontId="3" fillId="0" borderId="0" xfId="0" applyFont="1" applyAlignment="1">
      <alignment horizontal="left" vertical="top" wrapText="1"/>
    </xf>
    <xf numFmtId="0" fontId="4" fillId="0" borderId="0" xfId="40" applyFont="1" applyAlignment="1">
      <alignment vertical="top" wrapText="1"/>
      <protection/>
    </xf>
    <xf numFmtId="0" fontId="0" fillId="0" borderId="0" xfId="0" applyAlignment="1">
      <alignment vertical="top"/>
    </xf>
    <xf numFmtId="164" fontId="3" fillId="0" borderId="11" xfId="0" applyNumberFormat="1" applyFont="1" applyBorder="1" applyAlignment="1">
      <alignment horizontal="left" vertical="top"/>
    </xf>
    <xf numFmtId="0" fontId="3" fillId="0" borderId="11" xfId="0" applyFont="1" applyBorder="1" applyAlignment="1">
      <alignment horizontal="left" vertical="top"/>
    </xf>
    <xf numFmtId="0" fontId="0" fillId="0" borderId="0" xfId="0" applyAlignment="1">
      <alignment horizontal="left" vertical="top"/>
    </xf>
    <xf numFmtId="0" fontId="3" fillId="0" borderId="12" xfId="0" applyFont="1" applyBorder="1" applyAlignment="1">
      <alignment horizontal="left" vertical="top"/>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3"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29"/>
  <sheetViews>
    <sheetView tabSelected="1" view="pageBreakPreview" zoomScaleSheetLayoutView="100" zoomScalePageLayoutView="0" workbookViewId="0" topLeftCell="A1">
      <selection activeCell="E24" sqref="E24"/>
    </sheetView>
  </sheetViews>
  <sheetFormatPr defaultColWidth="9.140625" defaultRowHeight="12.75"/>
  <cols>
    <col min="1" max="1" width="3.28125" style="0" customWidth="1"/>
    <col min="4" max="4" width="44.7109375" style="0" customWidth="1"/>
    <col min="5" max="5" width="21.57421875" style="0" customWidth="1"/>
  </cols>
  <sheetData>
    <row r="2" spans="1:5" s="29" customFormat="1" ht="27.75" customHeight="1">
      <c r="A2" s="28"/>
      <c r="B2" s="61" t="s">
        <v>171</v>
      </c>
      <c r="C2" s="61"/>
      <c r="D2" s="61"/>
      <c r="E2" s="61"/>
    </row>
    <row r="3" spans="1:5" s="29" customFormat="1" ht="12.75">
      <c r="A3" s="28"/>
      <c r="B3" s="30"/>
      <c r="C3" s="31"/>
      <c r="D3" s="32"/>
      <c r="E3" s="33"/>
    </row>
    <row r="4" spans="1:5" s="29" customFormat="1" ht="12.75">
      <c r="A4" s="28"/>
      <c r="B4" s="30"/>
      <c r="C4" s="31"/>
      <c r="D4" s="32"/>
      <c r="E4" s="33"/>
    </row>
    <row r="5" spans="1:5" s="29" customFormat="1" ht="12.75">
      <c r="A5" s="28"/>
      <c r="B5" s="30" t="s">
        <v>174</v>
      </c>
      <c r="C5" s="31"/>
      <c r="D5" s="32"/>
      <c r="E5" s="33"/>
    </row>
    <row r="6" spans="1:5" s="29" customFormat="1" ht="12.75">
      <c r="A6" s="28"/>
      <c r="B6" s="30"/>
      <c r="C6" s="31"/>
      <c r="D6" s="32"/>
      <c r="E6" s="33"/>
    </row>
    <row r="7" spans="1:5" s="29" customFormat="1" ht="12.75">
      <c r="A7" s="28"/>
      <c r="B7" s="30"/>
      <c r="C7" s="31"/>
      <c r="D7" s="32"/>
      <c r="E7" s="33"/>
    </row>
    <row r="8" spans="1:5" s="29" customFormat="1" ht="12.75">
      <c r="A8" s="34"/>
      <c r="B8" s="35" t="s">
        <v>173</v>
      </c>
      <c r="C8" s="36"/>
      <c r="D8" s="36"/>
      <c r="E8" s="37"/>
    </row>
    <row r="9" spans="1:5" s="29" customFormat="1" ht="12.75">
      <c r="A9" s="38"/>
      <c r="B9" s="39"/>
      <c r="C9" s="40"/>
      <c r="D9" s="40"/>
      <c r="E9" s="41"/>
    </row>
    <row r="10" spans="1:5" s="29" customFormat="1" ht="12.75">
      <c r="A10" s="42" t="s">
        <v>3</v>
      </c>
      <c r="B10" s="43" t="str">
        <f>'Sklop 1 - oprema fizioterapija'!B4</f>
        <v>SKLOP 1 - OPREMA ZA PROSTORE FIZIOTERAPIJE</v>
      </c>
      <c r="C10" s="32"/>
      <c r="D10" s="32"/>
      <c r="E10" s="33">
        <f>'Sklop 1 - oprema fizioterapija'!F125</f>
        <v>0</v>
      </c>
    </row>
    <row r="11" spans="1:5" s="29" customFormat="1" ht="12.75">
      <c r="A11" s="42"/>
      <c r="B11" s="43"/>
      <c r="C11" s="32"/>
      <c r="D11" s="32"/>
      <c r="E11" s="33"/>
    </row>
    <row r="12" spans="1:5" s="29" customFormat="1" ht="12.75">
      <c r="A12" s="42" t="s">
        <v>8</v>
      </c>
      <c r="B12" s="43" t="str">
        <f>'Sklop 2-specialna oprema fiz.'!B4</f>
        <v>SKLOP 2 - SPECIALNA OPREMA ZA PROSTORE FIZIOTERAPIJE</v>
      </c>
      <c r="C12" s="32"/>
      <c r="D12" s="32"/>
      <c r="E12" s="33">
        <f>'Sklop 2-specialna oprema fiz.'!F28</f>
        <v>0</v>
      </c>
    </row>
    <row r="13" spans="1:5" s="29" customFormat="1" ht="12.75">
      <c r="A13" s="42"/>
      <c r="B13" s="43"/>
      <c r="C13" s="32"/>
      <c r="D13" s="32"/>
      <c r="E13" s="33"/>
    </row>
    <row r="14" spans="1:5" s="29" customFormat="1" ht="12.75">
      <c r="A14" s="42" t="s">
        <v>13</v>
      </c>
      <c r="B14" s="43" t="str">
        <f>'Sklop 3-oprema CKZ'!B4</f>
        <v>SKLOP 3 - OPREMA ZA PROSTORE CKZ</v>
      </c>
      <c r="C14" s="44"/>
      <c r="D14" s="32"/>
      <c r="E14" s="33">
        <f>'Sklop 3-oprema CKZ'!F74</f>
        <v>0</v>
      </c>
    </row>
    <row r="15" spans="1:5" s="29" customFormat="1" ht="12.75">
      <c r="A15" s="42"/>
      <c r="B15" s="43"/>
      <c r="C15" s="44"/>
      <c r="D15" s="32"/>
      <c r="E15" s="33"/>
    </row>
    <row r="16" spans="1:5" s="29" customFormat="1" ht="12.75">
      <c r="A16" s="42" t="s">
        <v>19</v>
      </c>
      <c r="B16" s="43" t="str">
        <f>'Sklop 4-elektronska oprema CKZ'!B4</f>
        <v>SKLOP 4 - ELEKTRONSKA PISARNIŠKA OPREMA ZA PROSTORE CKZ</v>
      </c>
      <c r="C16" s="44"/>
      <c r="D16" s="32"/>
      <c r="E16" s="33">
        <f>'Sklop 4-elektronska oprema CKZ'!F75</f>
        <v>0</v>
      </c>
    </row>
    <row r="17" spans="1:5" s="29" customFormat="1" ht="12.75">
      <c r="A17" s="42"/>
      <c r="B17" s="43"/>
      <c r="C17" s="44"/>
      <c r="D17" s="32"/>
      <c r="E17" s="33"/>
    </row>
    <row r="18" spans="1:5" s="29" customFormat="1" ht="12.75">
      <c r="A18" s="42" t="s">
        <v>23</v>
      </c>
      <c r="B18" s="43" t="str">
        <f>'Sklop 5-medicinska oprema CKZ'!B4</f>
        <v>SKLOP 5 - MEDICINSKA OPREMA ZA CKZ</v>
      </c>
      <c r="C18" s="44"/>
      <c r="D18" s="32"/>
      <c r="E18" s="33">
        <f>'Sklop 5-medicinska oprema CKZ'!F13</f>
        <v>0</v>
      </c>
    </row>
    <row r="19" spans="1:5" s="29" customFormat="1" ht="12.75">
      <c r="A19" s="34"/>
      <c r="B19" s="45"/>
      <c r="C19" s="36"/>
      <c r="D19" s="36"/>
      <c r="E19" s="37"/>
    </row>
    <row r="20" spans="1:5" s="29" customFormat="1" ht="12.75">
      <c r="A20" s="28"/>
      <c r="B20" s="46"/>
      <c r="C20" s="32"/>
      <c r="D20" s="32"/>
      <c r="E20" s="33"/>
    </row>
    <row r="21" spans="1:5" s="29" customFormat="1" ht="12.75">
      <c r="A21" s="28"/>
      <c r="B21" s="4" t="s">
        <v>172</v>
      </c>
      <c r="C21" s="32"/>
      <c r="D21" s="32"/>
      <c r="E21" s="51">
        <f>SUM(E10:E19)</f>
        <v>0</v>
      </c>
    </row>
    <row r="22" spans="1:5" s="29" customFormat="1" ht="12.75">
      <c r="A22" s="28"/>
      <c r="B22" s="43"/>
      <c r="C22" s="32"/>
      <c r="D22" s="32"/>
      <c r="E22" s="33"/>
    </row>
    <row r="23" spans="1:5" s="29" customFormat="1" ht="12.75">
      <c r="A23" s="28"/>
      <c r="B23" s="43" t="s">
        <v>59</v>
      </c>
      <c r="C23" s="32"/>
      <c r="D23" s="32"/>
      <c r="E23" s="33">
        <f>(E21-'Sklop 2-specialna oprema fiz.'!F26)*0.22</f>
        <v>0</v>
      </c>
    </row>
    <row r="24" spans="1:5" s="29" customFormat="1" ht="12.75">
      <c r="A24" s="28"/>
      <c r="B24" s="43"/>
      <c r="C24" s="32"/>
      <c r="D24" s="32"/>
      <c r="E24" s="33"/>
    </row>
    <row r="25" spans="1:5" s="29" customFormat="1" ht="12.75">
      <c r="A25" s="28"/>
      <c r="B25" s="43" t="s">
        <v>256</v>
      </c>
      <c r="C25" s="32"/>
      <c r="D25" s="32"/>
      <c r="E25" s="33">
        <f>('Sklop 2-specialna oprema fiz.'!F26)*0.095</f>
        <v>0</v>
      </c>
    </row>
    <row r="26" spans="1:5" s="29" customFormat="1" ht="12.75">
      <c r="A26" s="34"/>
      <c r="B26" s="45"/>
      <c r="C26" s="36"/>
      <c r="D26" s="36"/>
      <c r="E26" s="37"/>
    </row>
    <row r="27" spans="1:5" s="29" customFormat="1" ht="12.75">
      <c r="A27" s="28"/>
      <c r="B27" s="43"/>
      <c r="C27" s="32"/>
      <c r="D27" s="32"/>
      <c r="E27" s="33"/>
    </row>
    <row r="28" spans="1:5" s="50" customFormat="1" ht="12.75">
      <c r="A28" s="47"/>
      <c r="B28" s="48" t="s">
        <v>64</v>
      </c>
      <c r="C28" s="32"/>
      <c r="D28" s="32"/>
      <c r="E28" s="49">
        <f>SUM(E21:E26)</f>
        <v>0</v>
      </c>
    </row>
    <row r="29" spans="1:5" s="29" customFormat="1" ht="12.75">
      <c r="A29" s="28"/>
      <c r="B29" s="43"/>
      <c r="C29" s="32"/>
      <c r="D29" s="32"/>
      <c r="E29" s="33"/>
    </row>
  </sheetData>
  <sheetProtection/>
  <mergeCells count="1">
    <mergeCell ref="B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27"/>
  <sheetViews>
    <sheetView view="pageBreakPreview" zoomScaleNormal="75" zoomScaleSheetLayoutView="100" zoomScalePageLayoutView="0" workbookViewId="0" topLeftCell="A121">
      <selection activeCell="E10" sqref="E10:E123"/>
    </sheetView>
  </sheetViews>
  <sheetFormatPr defaultColWidth="11.57421875" defaultRowHeight="12.75"/>
  <cols>
    <col min="1" max="1" width="3.7109375" style="16" customWidth="1"/>
    <col min="2" max="2" width="15.28125" style="0" customWidth="1"/>
    <col min="3" max="3" width="55.28125" style="0" customWidth="1"/>
    <col min="4" max="4" width="4.8515625" style="11" customWidth="1"/>
    <col min="5" max="5" width="9.28125" style="0" customWidth="1"/>
  </cols>
  <sheetData>
    <row r="1" spans="1:6" ht="12.75">
      <c r="A1" s="14"/>
      <c r="B1" s="2"/>
      <c r="C1" s="2"/>
      <c r="D1" s="3"/>
      <c r="E1" s="2"/>
      <c r="F1" s="2"/>
    </row>
    <row r="2" spans="1:6" ht="12.75">
      <c r="A2" s="14"/>
      <c r="B2" s="4" t="s">
        <v>60</v>
      </c>
      <c r="C2" s="2"/>
      <c r="D2" s="3"/>
      <c r="E2" s="2"/>
      <c r="F2" s="2"/>
    </row>
    <row r="3" spans="1:6" ht="12.75">
      <c r="A3" s="14"/>
      <c r="B3" s="4"/>
      <c r="C3" s="2"/>
      <c r="D3" s="3"/>
      <c r="E3" s="2"/>
      <c r="F3" s="2"/>
    </row>
    <row r="4" spans="1:6" ht="12.75">
      <c r="A4" s="14"/>
      <c r="B4" s="4" t="s">
        <v>168</v>
      </c>
      <c r="C4" s="2"/>
      <c r="D4" s="3"/>
      <c r="E4" s="2"/>
      <c r="F4" s="2"/>
    </row>
    <row r="5" spans="1:6" ht="12.75">
      <c r="A5" s="14"/>
      <c r="B5" s="2"/>
      <c r="C5" s="2"/>
      <c r="D5" s="3"/>
      <c r="E5" s="2"/>
      <c r="F5" s="2"/>
    </row>
    <row r="6" spans="1:6" ht="54" customHeight="1">
      <c r="A6" s="14"/>
      <c r="B6" s="62" t="s">
        <v>252</v>
      </c>
      <c r="C6" s="63"/>
      <c r="D6" s="63"/>
      <c r="E6" s="63"/>
      <c r="F6" s="63"/>
    </row>
    <row r="7" spans="1:6" ht="12.75">
      <c r="A7" s="14"/>
      <c r="B7" s="2"/>
      <c r="C7" s="1"/>
      <c r="D7" s="3"/>
      <c r="E7" s="2"/>
      <c r="F7" s="2"/>
    </row>
    <row r="8" spans="1:6" ht="12.75">
      <c r="A8" s="14"/>
      <c r="B8" s="5" t="s">
        <v>61</v>
      </c>
      <c r="C8" s="5" t="s">
        <v>62</v>
      </c>
      <c r="D8" s="6" t="s">
        <v>0</v>
      </c>
      <c r="E8" s="7" t="s">
        <v>1</v>
      </c>
      <c r="F8" s="7" t="s">
        <v>2</v>
      </c>
    </row>
    <row r="9" spans="1:6" ht="12.75">
      <c r="A9" s="14"/>
      <c r="B9" s="2"/>
      <c r="C9" s="2"/>
      <c r="D9" s="3"/>
      <c r="E9" s="2"/>
      <c r="F9" s="2"/>
    </row>
    <row r="10" spans="1:6" ht="12.75">
      <c r="A10" s="14" t="s">
        <v>3</v>
      </c>
      <c r="B10" s="2" t="s">
        <v>4</v>
      </c>
      <c r="C10" s="12" t="s">
        <v>65</v>
      </c>
      <c r="D10" s="3">
        <v>1</v>
      </c>
      <c r="E10" s="9"/>
      <c r="F10" s="9">
        <f aca="true" t="shared" si="0" ref="F10:F15">SUM(D10*E10)</f>
        <v>0</v>
      </c>
    </row>
    <row r="11" spans="1:6" ht="25.5">
      <c r="A11" s="14"/>
      <c r="B11" s="2" t="s">
        <v>5</v>
      </c>
      <c r="C11" s="12" t="s">
        <v>176</v>
      </c>
      <c r="D11" s="3">
        <v>2</v>
      </c>
      <c r="E11" s="9"/>
      <c r="F11" s="9">
        <f t="shared" si="0"/>
        <v>0</v>
      </c>
    </row>
    <row r="12" spans="1:6" ht="12.75">
      <c r="A12" s="14"/>
      <c r="B12" s="2"/>
      <c r="C12" s="12" t="s">
        <v>6</v>
      </c>
      <c r="D12" s="3">
        <v>2</v>
      </c>
      <c r="E12" s="9"/>
      <c r="F12" s="9">
        <f t="shared" si="0"/>
        <v>0</v>
      </c>
    </row>
    <row r="13" spans="1:6" ht="12.75">
      <c r="A13" s="14"/>
      <c r="B13" s="2"/>
      <c r="C13" s="12" t="s">
        <v>7</v>
      </c>
      <c r="D13" s="3">
        <v>1</v>
      </c>
      <c r="E13" s="9"/>
      <c r="F13" s="9">
        <f t="shared" si="0"/>
        <v>0</v>
      </c>
    </row>
    <row r="14" spans="1:6" ht="25.5">
      <c r="A14" s="14"/>
      <c r="B14" s="2"/>
      <c r="C14" s="12" t="s">
        <v>175</v>
      </c>
      <c r="D14" s="3">
        <v>68</v>
      </c>
      <c r="E14" s="9"/>
      <c r="F14" s="9">
        <f t="shared" si="0"/>
        <v>0</v>
      </c>
    </row>
    <row r="15" spans="1:6" ht="12.75">
      <c r="A15" s="14"/>
      <c r="B15" s="2"/>
      <c r="C15" s="12" t="s">
        <v>106</v>
      </c>
      <c r="D15" s="3">
        <v>2</v>
      </c>
      <c r="E15" s="9"/>
      <c r="F15" s="9">
        <f t="shared" si="0"/>
        <v>0</v>
      </c>
    </row>
    <row r="16" spans="1:6" ht="12.75">
      <c r="A16" s="14"/>
      <c r="B16" s="2"/>
      <c r="C16" s="12"/>
      <c r="D16" s="3"/>
      <c r="E16" s="9"/>
      <c r="F16" s="9"/>
    </row>
    <row r="17" spans="1:6" ht="12.75">
      <c r="A17" s="14" t="s">
        <v>8</v>
      </c>
      <c r="B17" s="2" t="s">
        <v>9</v>
      </c>
      <c r="C17" s="12" t="s">
        <v>10</v>
      </c>
      <c r="D17" s="3">
        <v>1</v>
      </c>
      <c r="E17" s="9"/>
      <c r="F17" s="9">
        <f>SUM(D17*E17)</f>
        <v>0</v>
      </c>
    </row>
    <row r="18" spans="1:6" ht="12.75">
      <c r="A18" s="14"/>
      <c r="B18" s="2"/>
      <c r="C18" s="12" t="s">
        <v>11</v>
      </c>
      <c r="D18" s="3">
        <v>1</v>
      </c>
      <c r="E18" s="9"/>
      <c r="F18" s="9">
        <f>SUM(D18*E18)</f>
        <v>0</v>
      </c>
    </row>
    <row r="19" spans="1:6" ht="12.75">
      <c r="A19" s="14"/>
      <c r="B19" s="2"/>
      <c r="C19" s="12" t="s">
        <v>12</v>
      </c>
      <c r="D19" s="3">
        <v>1</v>
      </c>
      <c r="E19" s="9"/>
      <c r="F19" s="9">
        <f>SUM(D19*E19)</f>
        <v>0</v>
      </c>
    </row>
    <row r="20" spans="1:6" ht="12.75">
      <c r="A20" s="14"/>
      <c r="B20" s="2"/>
      <c r="C20" s="53" t="s">
        <v>177</v>
      </c>
      <c r="D20" s="3">
        <v>1</v>
      </c>
      <c r="E20" s="9"/>
      <c r="F20" s="9">
        <f>SUM(D20*E20)</f>
        <v>0</v>
      </c>
    </row>
    <row r="21" spans="1:6" ht="12.75">
      <c r="A21" s="14"/>
      <c r="B21" s="2"/>
      <c r="C21" s="12"/>
      <c r="D21" s="3"/>
      <c r="E21" s="9"/>
      <c r="F21" s="9"/>
    </row>
    <row r="22" spans="1:6" ht="12.75">
      <c r="A22" s="14" t="s">
        <v>13</v>
      </c>
      <c r="B22" s="2" t="s">
        <v>14</v>
      </c>
      <c r="C22" s="12" t="s">
        <v>15</v>
      </c>
      <c r="D22" s="3">
        <v>1</v>
      </c>
      <c r="E22" s="9"/>
      <c r="F22" s="9">
        <f aca="true" t="shared" si="1" ref="F22:F27">SUM(D22*E22)</f>
        <v>0</v>
      </c>
    </row>
    <row r="23" spans="1:6" ht="12.75">
      <c r="A23" s="14"/>
      <c r="B23" s="2"/>
      <c r="C23" s="12" t="s">
        <v>66</v>
      </c>
      <c r="D23" s="3">
        <v>1</v>
      </c>
      <c r="E23" s="9"/>
      <c r="F23" s="9">
        <f t="shared" si="1"/>
        <v>0</v>
      </c>
    </row>
    <row r="24" spans="1:6" ht="12.75">
      <c r="A24" s="14"/>
      <c r="B24" s="2"/>
      <c r="C24" s="12" t="s">
        <v>16</v>
      </c>
      <c r="D24" s="3">
        <v>1</v>
      </c>
      <c r="E24" s="9"/>
      <c r="F24" s="9">
        <f t="shared" si="1"/>
        <v>0</v>
      </c>
    </row>
    <row r="25" spans="1:6" ht="12.75">
      <c r="A25" s="14"/>
      <c r="B25" s="2"/>
      <c r="C25" s="12" t="s">
        <v>17</v>
      </c>
      <c r="D25" s="3">
        <v>1</v>
      </c>
      <c r="E25" s="9"/>
      <c r="F25" s="9">
        <f t="shared" si="1"/>
        <v>0</v>
      </c>
    </row>
    <row r="26" spans="1:6" ht="12.75">
      <c r="A26" s="14"/>
      <c r="B26" s="2"/>
      <c r="C26" s="12" t="s">
        <v>67</v>
      </c>
      <c r="D26" s="3">
        <v>1</v>
      </c>
      <c r="E26" s="9"/>
      <c r="F26" s="9">
        <f t="shared" si="1"/>
        <v>0</v>
      </c>
    </row>
    <row r="27" spans="1:6" ht="12.75">
      <c r="A27" s="14"/>
      <c r="B27" s="2"/>
      <c r="C27" s="12" t="s">
        <v>18</v>
      </c>
      <c r="D27" s="3">
        <v>1</v>
      </c>
      <c r="E27" s="9"/>
      <c r="F27" s="9">
        <f t="shared" si="1"/>
        <v>0</v>
      </c>
    </row>
    <row r="28" spans="1:6" ht="12.75">
      <c r="A28" s="14"/>
      <c r="B28" s="2"/>
      <c r="C28" s="12"/>
      <c r="D28" s="3"/>
      <c r="E28" s="9"/>
      <c r="F28" s="9"/>
    </row>
    <row r="29" spans="1:6" ht="12.75">
      <c r="A29" s="14" t="s">
        <v>19</v>
      </c>
      <c r="B29" s="2" t="s">
        <v>20</v>
      </c>
      <c r="C29" s="12" t="s">
        <v>68</v>
      </c>
      <c r="D29" s="3">
        <v>1</v>
      </c>
      <c r="E29" s="9"/>
      <c r="F29" s="9">
        <f>SUM(D29*E29)</f>
        <v>0</v>
      </c>
    </row>
    <row r="30" spans="1:6" ht="12.75">
      <c r="A30" s="14"/>
      <c r="B30" s="2"/>
      <c r="C30" s="12" t="s">
        <v>21</v>
      </c>
      <c r="D30" s="3">
        <v>1</v>
      </c>
      <c r="E30" s="9"/>
      <c r="F30" s="9">
        <f>SUM(D30*E30)</f>
        <v>0</v>
      </c>
    </row>
    <row r="31" spans="1:6" ht="12.75">
      <c r="A31" s="14"/>
      <c r="B31" s="2"/>
      <c r="C31" s="12" t="s">
        <v>22</v>
      </c>
      <c r="D31" s="3">
        <v>1</v>
      </c>
      <c r="E31" s="9"/>
      <c r="F31" s="9">
        <f>SUM(D31*E31)</f>
        <v>0</v>
      </c>
    </row>
    <row r="32" spans="1:6" ht="12.75">
      <c r="A32" s="14"/>
      <c r="B32" s="2"/>
      <c r="C32" s="12" t="s">
        <v>18</v>
      </c>
      <c r="D32" s="3">
        <v>1</v>
      </c>
      <c r="E32" s="9"/>
      <c r="F32" s="9">
        <f>SUM(D32*E32)</f>
        <v>0</v>
      </c>
    </row>
    <row r="33" spans="1:6" ht="12.75">
      <c r="A33" s="14"/>
      <c r="B33" s="2"/>
      <c r="C33" s="12"/>
      <c r="D33" s="3"/>
      <c r="E33" s="9"/>
      <c r="F33" s="9"/>
    </row>
    <row r="34" spans="1:6" ht="12.75">
      <c r="A34" s="14" t="s">
        <v>23</v>
      </c>
      <c r="B34" s="2" t="s">
        <v>24</v>
      </c>
      <c r="C34" s="12" t="s">
        <v>18</v>
      </c>
      <c r="D34" s="3">
        <v>1</v>
      </c>
      <c r="E34" s="9"/>
      <c r="F34" s="9">
        <f>SUM(D34*E34)</f>
        <v>0</v>
      </c>
    </row>
    <row r="35" spans="1:6" ht="12.75">
      <c r="A35" s="14"/>
      <c r="B35" s="2"/>
      <c r="C35" s="12"/>
      <c r="D35" s="3"/>
      <c r="E35" s="9"/>
      <c r="F35" s="9"/>
    </row>
    <row r="36" spans="1:6" ht="12.75">
      <c r="A36" s="14" t="s">
        <v>25</v>
      </c>
      <c r="B36" s="2" t="s">
        <v>26</v>
      </c>
      <c r="C36" s="13" t="s">
        <v>27</v>
      </c>
      <c r="D36" s="3">
        <v>1</v>
      </c>
      <c r="E36" s="9"/>
      <c r="F36" s="9">
        <f>SUM(D36*E36)</f>
        <v>0</v>
      </c>
    </row>
    <row r="37" spans="1:6" ht="12.75">
      <c r="A37" s="14"/>
      <c r="B37" s="2"/>
      <c r="C37" s="12" t="s">
        <v>28</v>
      </c>
      <c r="D37" s="3">
        <v>1</v>
      </c>
      <c r="E37" s="9"/>
      <c r="F37" s="9">
        <f>SUM(D37*E37)</f>
        <v>0</v>
      </c>
    </row>
    <row r="38" spans="1:6" ht="12.75">
      <c r="A38" s="14"/>
      <c r="B38" s="2"/>
      <c r="C38" s="12" t="s">
        <v>18</v>
      </c>
      <c r="D38" s="3">
        <v>1</v>
      </c>
      <c r="E38" s="9"/>
      <c r="F38" s="9">
        <f>SUM(D38*E38)</f>
        <v>0</v>
      </c>
    </row>
    <row r="39" spans="1:6" ht="12.75">
      <c r="A39" s="14"/>
      <c r="B39" s="2"/>
      <c r="C39" s="12"/>
      <c r="D39" s="3"/>
      <c r="E39" s="9"/>
      <c r="F39" s="9"/>
    </row>
    <row r="40" spans="1:6" ht="12.75">
      <c r="A40" s="14" t="s">
        <v>29</v>
      </c>
      <c r="B40" s="2" t="s">
        <v>30</v>
      </c>
      <c r="C40" s="12" t="s">
        <v>31</v>
      </c>
      <c r="D40" s="3">
        <v>1</v>
      </c>
      <c r="E40" s="9"/>
      <c r="F40" s="9">
        <f>SUM(D40*E40)</f>
        <v>0</v>
      </c>
    </row>
    <row r="41" spans="1:6" ht="12.75">
      <c r="A41" s="14"/>
      <c r="B41" s="2"/>
      <c r="C41" s="12" t="s">
        <v>18</v>
      </c>
      <c r="D41" s="3">
        <v>1</v>
      </c>
      <c r="E41" s="9"/>
      <c r="F41" s="9">
        <f>SUM(D41*E41)</f>
        <v>0</v>
      </c>
    </row>
    <row r="42" spans="1:6" ht="12.75">
      <c r="A42" s="14"/>
      <c r="B42" s="2"/>
      <c r="C42" s="12"/>
      <c r="D42" s="3"/>
      <c r="E42" s="9"/>
      <c r="F42" s="9"/>
    </row>
    <row r="43" spans="1:6" ht="12.75">
      <c r="A43" s="14" t="s">
        <v>32</v>
      </c>
      <c r="B43" s="2" t="s">
        <v>33</v>
      </c>
      <c r="C43" s="12" t="s">
        <v>28</v>
      </c>
      <c r="D43" s="3">
        <v>1</v>
      </c>
      <c r="E43" s="9"/>
      <c r="F43" s="9">
        <f>SUM(D43*E43)</f>
        <v>0</v>
      </c>
    </row>
    <row r="44" spans="1:6" ht="12.75">
      <c r="A44" s="14"/>
      <c r="B44" s="2"/>
      <c r="C44" s="12" t="s">
        <v>34</v>
      </c>
      <c r="D44" s="3">
        <v>1</v>
      </c>
      <c r="E44" s="9"/>
      <c r="F44" s="9">
        <f>SUM(D44*E44)</f>
        <v>0</v>
      </c>
    </row>
    <row r="45" spans="1:6" ht="12.75">
      <c r="A45" s="14"/>
      <c r="B45" s="2"/>
      <c r="C45" s="12" t="s">
        <v>35</v>
      </c>
      <c r="D45" s="3">
        <v>1</v>
      </c>
      <c r="E45" s="9"/>
      <c r="F45" s="9">
        <f>SUM(D45*E45)</f>
        <v>0</v>
      </c>
    </row>
    <row r="46" spans="1:6" ht="12.75">
      <c r="A46" s="14"/>
      <c r="B46" s="2"/>
      <c r="C46" s="12" t="s">
        <v>18</v>
      </c>
      <c r="D46" s="3">
        <v>1</v>
      </c>
      <c r="E46" s="9"/>
      <c r="F46" s="9">
        <f>SUM(D46*E46)</f>
        <v>0</v>
      </c>
    </row>
    <row r="47" spans="1:6" ht="12.75">
      <c r="A47" s="14"/>
      <c r="B47" s="2"/>
      <c r="C47" s="12"/>
      <c r="D47" s="3"/>
      <c r="E47" s="9"/>
      <c r="F47" s="9"/>
    </row>
    <row r="48" spans="1:6" ht="12.75">
      <c r="A48" s="14" t="s">
        <v>36</v>
      </c>
      <c r="B48" s="2" t="s">
        <v>37</v>
      </c>
      <c r="C48" s="13" t="s">
        <v>38</v>
      </c>
      <c r="D48" s="3">
        <v>1</v>
      </c>
      <c r="E48" s="9"/>
      <c r="F48" s="9">
        <f>SUM(D48*E48)</f>
        <v>0</v>
      </c>
    </row>
    <row r="49" spans="1:6" ht="12.75">
      <c r="A49" s="14"/>
      <c r="B49" s="2"/>
      <c r="C49" s="12" t="s">
        <v>18</v>
      </c>
      <c r="D49" s="3">
        <v>1</v>
      </c>
      <c r="E49" s="9"/>
      <c r="F49" s="9">
        <f>SUM(D49*E49)</f>
        <v>0</v>
      </c>
    </row>
    <row r="50" spans="1:6" ht="12.75">
      <c r="A50" s="14"/>
      <c r="B50" s="2"/>
      <c r="C50" s="12"/>
      <c r="D50" s="3"/>
      <c r="E50" s="9"/>
      <c r="F50" s="9"/>
    </row>
    <row r="51" spans="1:6" ht="12.75">
      <c r="A51" s="15" t="s">
        <v>36</v>
      </c>
      <c r="B51" s="2" t="s">
        <v>39</v>
      </c>
      <c r="C51" s="13" t="s">
        <v>40</v>
      </c>
      <c r="D51" s="3">
        <v>1</v>
      </c>
      <c r="E51" s="9"/>
      <c r="F51" s="9">
        <f>SUM(D51*E51)</f>
        <v>0</v>
      </c>
    </row>
    <row r="52" spans="1:6" ht="12.75">
      <c r="A52" s="14"/>
      <c r="B52" s="2"/>
      <c r="C52" s="12"/>
      <c r="D52" s="3"/>
      <c r="E52" s="9"/>
      <c r="F52" s="9"/>
    </row>
    <row r="53" spans="1:6" ht="12.75">
      <c r="A53" s="14" t="s">
        <v>41</v>
      </c>
      <c r="B53" s="2" t="s">
        <v>42</v>
      </c>
      <c r="C53" s="12" t="s">
        <v>107</v>
      </c>
      <c r="D53" s="3">
        <v>8</v>
      </c>
      <c r="E53" s="9"/>
      <c r="F53" s="9">
        <f>SUM(D53*E53)</f>
        <v>0</v>
      </c>
    </row>
    <row r="54" spans="1:6" ht="12.75">
      <c r="A54" s="14"/>
      <c r="B54" s="2"/>
      <c r="C54" s="12" t="s">
        <v>43</v>
      </c>
      <c r="D54" s="3">
        <v>1</v>
      </c>
      <c r="E54" s="9"/>
      <c r="F54" s="9">
        <f>SUM(D54*E54)</f>
        <v>0</v>
      </c>
    </row>
    <row r="55" spans="1:6" ht="12.75">
      <c r="A55" s="14"/>
      <c r="B55" s="2"/>
      <c r="C55" s="12"/>
      <c r="D55" s="3"/>
      <c r="E55" s="9"/>
      <c r="F55" s="9"/>
    </row>
    <row r="56" spans="1:6" ht="12.75">
      <c r="A56" s="14" t="s">
        <v>44</v>
      </c>
      <c r="B56" s="2" t="s">
        <v>45</v>
      </c>
      <c r="C56" s="12" t="s">
        <v>46</v>
      </c>
      <c r="D56" s="3">
        <v>2</v>
      </c>
      <c r="E56" s="9"/>
      <c r="F56" s="9">
        <f>SUM(D56*E56)</f>
        <v>0</v>
      </c>
    </row>
    <row r="57" spans="1:6" ht="12.75">
      <c r="A57" s="14"/>
      <c r="B57" s="2" t="s">
        <v>47</v>
      </c>
      <c r="C57" s="12" t="s">
        <v>108</v>
      </c>
      <c r="D57" s="3">
        <v>1</v>
      </c>
      <c r="E57" s="9"/>
      <c r="F57" s="9">
        <f>SUM(D57*E57)</f>
        <v>0</v>
      </c>
    </row>
    <row r="58" spans="1:6" ht="12.75">
      <c r="A58" s="14"/>
      <c r="B58" s="2"/>
      <c r="C58" s="12" t="s">
        <v>109</v>
      </c>
      <c r="D58" s="3">
        <v>2</v>
      </c>
      <c r="E58" s="9"/>
      <c r="F58" s="9">
        <f>SUM(D58*E58)</f>
        <v>0</v>
      </c>
    </row>
    <row r="59" spans="1:6" ht="12.75">
      <c r="A59" s="14"/>
      <c r="B59" s="2"/>
      <c r="C59" s="12" t="s">
        <v>18</v>
      </c>
      <c r="D59" s="3">
        <v>2</v>
      </c>
      <c r="E59" s="9"/>
      <c r="F59" s="9">
        <f>SUM(D59*E59)</f>
        <v>0</v>
      </c>
    </row>
    <row r="60" spans="1:6" ht="12.75">
      <c r="A60" s="14"/>
      <c r="B60" s="2"/>
      <c r="C60" s="12"/>
      <c r="D60" s="3"/>
      <c r="E60" s="9"/>
      <c r="F60" s="9"/>
    </row>
    <row r="61" spans="1:6" ht="12.75">
      <c r="A61" s="14" t="s">
        <v>48</v>
      </c>
      <c r="B61" s="2" t="s">
        <v>45</v>
      </c>
      <c r="C61" s="12" t="s">
        <v>46</v>
      </c>
      <c r="D61" s="3">
        <v>1</v>
      </c>
      <c r="E61" s="9"/>
      <c r="F61" s="9">
        <f aca="true" t="shared" si="2" ref="F61:F68">SUM(D61*E61)</f>
        <v>0</v>
      </c>
    </row>
    <row r="62" spans="1:6" ht="12.75">
      <c r="A62" s="14"/>
      <c r="B62" s="2" t="s">
        <v>47</v>
      </c>
      <c r="C62" s="12" t="s">
        <v>110</v>
      </c>
      <c r="D62" s="3">
        <v>1</v>
      </c>
      <c r="E62" s="9"/>
      <c r="F62" s="9">
        <f t="shared" si="2"/>
        <v>0</v>
      </c>
    </row>
    <row r="63" spans="1:6" ht="12.75">
      <c r="A63" s="14"/>
      <c r="B63" s="2"/>
      <c r="C63" s="12" t="s">
        <v>109</v>
      </c>
      <c r="D63" s="3">
        <v>1</v>
      </c>
      <c r="E63" s="9"/>
      <c r="F63" s="9">
        <f t="shared" si="2"/>
        <v>0</v>
      </c>
    </row>
    <row r="64" spans="1:6" ht="12.75">
      <c r="A64" s="14"/>
      <c r="B64" s="2"/>
      <c r="C64" s="12" t="s">
        <v>49</v>
      </c>
      <c r="D64" s="3">
        <v>1</v>
      </c>
      <c r="E64" s="9"/>
      <c r="F64" s="9">
        <f t="shared" si="2"/>
        <v>0</v>
      </c>
    </row>
    <row r="65" spans="1:6" ht="12.75">
      <c r="A65" s="14"/>
      <c r="B65" s="2"/>
      <c r="C65" s="12" t="s">
        <v>18</v>
      </c>
      <c r="D65" s="3">
        <v>1</v>
      </c>
      <c r="E65" s="9"/>
      <c r="F65" s="9">
        <f t="shared" si="2"/>
        <v>0</v>
      </c>
    </row>
    <row r="66" spans="1:6" ht="12.75">
      <c r="A66" s="14"/>
      <c r="B66" s="2"/>
      <c r="C66" s="12" t="s">
        <v>69</v>
      </c>
      <c r="D66" s="3">
        <v>1</v>
      </c>
      <c r="E66" s="9"/>
      <c r="F66" s="9">
        <f t="shared" si="2"/>
        <v>0</v>
      </c>
    </row>
    <row r="67" spans="1:6" ht="12.75">
      <c r="A67" s="14"/>
      <c r="B67" s="2"/>
      <c r="C67" s="12" t="s">
        <v>111</v>
      </c>
      <c r="D67" s="3">
        <v>1</v>
      </c>
      <c r="E67" s="9"/>
      <c r="F67" s="9">
        <f t="shared" si="2"/>
        <v>0</v>
      </c>
    </row>
    <row r="68" spans="1:6" ht="12.75">
      <c r="A68" s="14"/>
      <c r="B68" s="2"/>
      <c r="C68" s="12" t="s">
        <v>6</v>
      </c>
      <c r="D68" s="3">
        <v>1</v>
      </c>
      <c r="E68" s="9"/>
      <c r="F68" s="9">
        <f t="shared" si="2"/>
        <v>0</v>
      </c>
    </row>
    <row r="69" spans="1:6" ht="12.75">
      <c r="A69" s="14"/>
      <c r="B69" s="2"/>
      <c r="C69" s="12"/>
      <c r="D69" s="3"/>
      <c r="E69" s="9"/>
      <c r="F69" s="9"/>
    </row>
    <row r="70" spans="1:6" ht="12.75">
      <c r="A70" s="14" t="s">
        <v>50</v>
      </c>
      <c r="B70" s="2" t="s">
        <v>51</v>
      </c>
      <c r="C70" s="13" t="s">
        <v>112</v>
      </c>
      <c r="D70" s="3">
        <v>1</v>
      </c>
      <c r="E70" s="9"/>
      <c r="F70" s="9">
        <f>SUM(D70*E70)</f>
        <v>0</v>
      </c>
    </row>
    <row r="71" spans="1:6" ht="12.75">
      <c r="A71" s="14"/>
      <c r="B71" s="2"/>
      <c r="C71" s="12" t="s">
        <v>52</v>
      </c>
      <c r="D71" s="3">
        <v>1</v>
      </c>
      <c r="E71" s="9"/>
      <c r="F71" s="9">
        <f>SUM(D71*E71)</f>
        <v>0</v>
      </c>
    </row>
    <row r="72" spans="1:6" ht="12.75">
      <c r="A72" s="14"/>
      <c r="B72" s="2"/>
      <c r="C72" s="12" t="s">
        <v>113</v>
      </c>
      <c r="D72" s="3">
        <v>1</v>
      </c>
      <c r="E72" s="9"/>
      <c r="F72" s="9">
        <f>SUM(D72*E72)</f>
        <v>0</v>
      </c>
    </row>
    <row r="73" spans="1:6" ht="12.75">
      <c r="A73" s="14"/>
      <c r="B73" s="2"/>
      <c r="C73" s="12" t="s">
        <v>49</v>
      </c>
      <c r="D73" s="3">
        <v>1</v>
      </c>
      <c r="E73" s="9"/>
      <c r="F73" s="9">
        <f>SUM(D73*E73)</f>
        <v>0</v>
      </c>
    </row>
    <row r="74" spans="1:6" ht="12.75">
      <c r="A74" s="14"/>
      <c r="B74" s="2"/>
      <c r="C74" s="12" t="s">
        <v>53</v>
      </c>
      <c r="D74" s="3">
        <v>1</v>
      </c>
      <c r="E74" s="9"/>
      <c r="F74" s="9">
        <f>SUM(D74*E74)</f>
        <v>0</v>
      </c>
    </row>
    <row r="75" spans="1:6" ht="12.75">
      <c r="A75" s="14"/>
      <c r="B75" s="2"/>
      <c r="C75" s="12"/>
      <c r="D75" s="3"/>
      <c r="E75" s="9"/>
      <c r="F75" s="9"/>
    </row>
    <row r="76" spans="1:6" ht="12.75">
      <c r="A76" s="14" t="s">
        <v>54</v>
      </c>
      <c r="B76" s="2" t="s">
        <v>70</v>
      </c>
      <c r="C76" s="13" t="s">
        <v>55</v>
      </c>
      <c r="D76" s="3">
        <v>1</v>
      </c>
      <c r="E76" s="9"/>
      <c r="F76" s="9">
        <f aca="true" t="shared" si="3" ref="F76:F81">SUM(D76*E76)</f>
        <v>0</v>
      </c>
    </row>
    <row r="77" spans="1:6" ht="12.75">
      <c r="A77" s="14"/>
      <c r="B77" s="2"/>
      <c r="C77" s="12" t="s">
        <v>74</v>
      </c>
      <c r="D77" s="3">
        <v>1</v>
      </c>
      <c r="E77" s="9"/>
      <c r="F77" s="9">
        <f t="shared" si="3"/>
        <v>0</v>
      </c>
    </row>
    <row r="78" spans="1:6" ht="12.75">
      <c r="A78" s="14"/>
      <c r="B78" s="2"/>
      <c r="C78" s="12" t="s">
        <v>56</v>
      </c>
      <c r="D78" s="3">
        <v>1</v>
      </c>
      <c r="E78" s="9"/>
      <c r="F78" s="9">
        <f t="shared" si="3"/>
        <v>0</v>
      </c>
    </row>
    <row r="79" spans="1:6" ht="25.5">
      <c r="A79" s="14"/>
      <c r="B79" s="2"/>
      <c r="C79" s="12" t="s">
        <v>75</v>
      </c>
      <c r="D79" s="3">
        <v>1</v>
      </c>
      <c r="E79" s="9"/>
      <c r="F79" s="9">
        <f t="shared" si="3"/>
        <v>0</v>
      </c>
    </row>
    <row r="80" spans="1:6" ht="25.5">
      <c r="A80" s="14"/>
      <c r="B80" s="2"/>
      <c r="C80" s="12" t="s">
        <v>73</v>
      </c>
      <c r="D80" s="3">
        <v>1</v>
      </c>
      <c r="E80" s="9"/>
      <c r="F80" s="9">
        <f t="shared" si="3"/>
        <v>0</v>
      </c>
    </row>
    <row r="81" spans="1:6" ht="12.75">
      <c r="A81" s="14"/>
      <c r="B81" s="2"/>
      <c r="C81" s="13" t="s">
        <v>71</v>
      </c>
      <c r="D81" s="3">
        <v>2</v>
      </c>
      <c r="E81" s="9"/>
      <c r="F81" s="9">
        <f t="shared" si="3"/>
        <v>0</v>
      </c>
    </row>
    <row r="82" spans="1:6" ht="12.75">
      <c r="A82" s="14"/>
      <c r="B82" s="2"/>
      <c r="C82" s="12"/>
      <c r="D82" s="3"/>
      <c r="E82" s="9"/>
      <c r="F82" s="9"/>
    </row>
    <row r="83" spans="1:6" ht="12.75">
      <c r="A83" s="14" t="s">
        <v>57</v>
      </c>
      <c r="B83" s="2" t="s">
        <v>58</v>
      </c>
      <c r="C83" s="13" t="s">
        <v>124</v>
      </c>
      <c r="D83" s="3">
        <v>1</v>
      </c>
      <c r="E83" s="9"/>
      <c r="F83" s="9">
        <f>SUM(D83*E83)</f>
        <v>0</v>
      </c>
    </row>
    <row r="84" spans="1:6" ht="12.75">
      <c r="A84" s="14"/>
      <c r="B84" s="2"/>
      <c r="C84" s="12"/>
      <c r="D84" s="3"/>
      <c r="E84" s="9"/>
      <c r="F84" s="9"/>
    </row>
    <row r="85" spans="1:6" ht="27" customHeight="1">
      <c r="A85" s="14" t="s">
        <v>72</v>
      </c>
      <c r="B85" s="2" t="s">
        <v>247</v>
      </c>
      <c r="C85" s="13" t="s">
        <v>101</v>
      </c>
      <c r="D85" s="3">
        <v>4</v>
      </c>
      <c r="E85" s="9"/>
      <c r="F85" s="9">
        <f>SUM(D85*E85)</f>
        <v>0</v>
      </c>
    </row>
    <row r="86" spans="1:6" ht="12.75">
      <c r="A86" s="14"/>
      <c r="B86" s="2"/>
      <c r="C86" s="13"/>
      <c r="D86" s="3"/>
      <c r="E86" s="9"/>
      <c r="F86" s="9"/>
    </row>
    <row r="87" spans="1:6" ht="25.5">
      <c r="A87" s="14" t="s">
        <v>76</v>
      </c>
      <c r="B87" s="2"/>
      <c r="C87" s="12" t="s">
        <v>103</v>
      </c>
      <c r="D87" s="3">
        <v>1</v>
      </c>
      <c r="E87" s="9"/>
      <c r="F87" s="9">
        <f>SUM(D87*E87)</f>
        <v>0</v>
      </c>
    </row>
    <row r="88" spans="1:6" ht="12.75">
      <c r="A88" s="14"/>
      <c r="B88" s="2"/>
      <c r="C88" s="12"/>
      <c r="D88" s="3"/>
      <c r="E88" s="9"/>
      <c r="F88" s="9"/>
    </row>
    <row r="89" spans="1:6" ht="25.5">
      <c r="A89" s="14" t="s">
        <v>79</v>
      </c>
      <c r="B89" s="2"/>
      <c r="C89" s="12" t="s">
        <v>102</v>
      </c>
      <c r="D89" s="3">
        <v>2</v>
      </c>
      <c r="E89" s="9"/>
      <c r="F89" s="9">
        <f>SUM(D89*E89)</f>
        <v>0</v>
      </c>
    </row>
    <row r="90" spans="1:6" ht="12.75">
      <c r="A90" s="14"/>
      <c r="B90" s="2"/>
      <c r="C90" s="12"/>
      <c r="D90" s="3"/>
      <c r="E90" s="9"/>
      <c r="F90" s="9"/>
    </row>
    <row r="91" spans="1:6" ht="40.5" customHeight="1">
      <c r="A91" s="14" t="s">
        <v>80</v>
      </c>
      <c r="B91" s="2"/>
      <c r="C91" s="12" t="s">
        <v>81</v>
      </c>
      <c r="D91" s="3">
        <v>4</v>
      </c>
      <c r="E91" s="9"/>
      <c r="F91" s="9">
        <f>SUM(D91*E91)</f>
        <v>0</v>
      </c>
    </row>
    <row r="92" spans="1:6" ht="12.75">
      <c r="A92" s="14"/>
      <c r="B92" s="2"/>
      <c r="C92" s="12"/>
      <c r="D92" s="3"/>
      <c r="E92" s="9"/>
      <c r="F92" s="9"/>
    </row>
    <row r="93" spans="1:6" ht="25.5">
      <c r="A93" s="14" t="s">
        <v>83</v>
      </c>
      <c r="B93" s="2"/>
      <c r="C93" s="12" t="s">
        <v>98</v>
      </c>
      <c r="D93" s="3">
        <v>25</v>
      </c>
      <c r="E93" s="9"/>
      <c r="F93" s="9">
        <f>SUM(D93*E93)</f>
        <v>0</v>
      </c>
    </row>
    <row r="94" spans="1:6" ht="12.75">
      <c r="A94" s="14"/>
      <c r="B94" s="2"/>
      <c r="C94" s="12"/>
      <c r="D94" s="3"/>
      <c r="E94" s="9"/>
      <c r="F94" s="9"/>
    </row>
    <row r="95" spans="1:6" ht="25.5">
      <c r="A95" s="54" t="s">
        <v>84</v>
      </c>
      <c r="B95" s="55"/>
      <c r="C95" s="53" t="s">
        <v>178</v>
      </c>
      <c r="D95" s="52">
        <v>1</v>
      </c>
      <c r="E95" s="21"/>
      <c r="F95" s="21">
        <f>SUM(D95*E95)</f>
        <v>0</v>
      </c>
    </row>
    <row r="96" spans="1:6" ht="12.75">
      <c r="A96" s="54"/>
      <c r="B96" s="55"/>
      <c r="C96" s="53"/>
      <c r="D96" s="52"/>
      <c r="E96" s="21"/>
      <c r="F96" s="21"/>
    </row>
    <row r="97" spans="1:6" ht="12.75">
      <c r="A97" s="14" t="s">
        <v>85</v>
      </c>
      <c r="B97" s="2"/>
      <c r="C97" s="12" t="s">
        <v>96</v>
      </c>
      <c r="D97" s="3">
        <v>1</v>
      </c>
      <c r="E97" s="9"/>
      <c r="F97" s="9">
        <f>SUM(D97*E97)</f>
        <v>0</v>
      </c>
    </row>
    <row r="98" spans="1:6" ht="12.75">
      <c r="A98" s="14"/>
      <c r="B98" s="2"/>
      <c r="C98" s="12"/>
      <c r="D98" s="3"/>
      <c r="E98" s="9"/>
      <c r="F98" s="9"/>
    </row>
    <row r="99" spans="1:6" ht="51">
      <c r="A99" s="14" t="s">
        <v>86</v>
      </c>
      <c r="B99" s="2"/>
      <c r="C99" s="13" t="s">
        <v>119</v>
      </c>
      <c r="D99" s="3">
        <v>1</v>
      </c>
      <c r="E99" s="9"/>
      <c r="F99" s="9">
        <f>SUM(D99*E99)</f>
        <v>0</v>
      </c>
    </row>
    <row r="100" spans="1:6" ht="12.75">
      <c r="A100" s="14"/>
      <c r="B100" s="2"/>
      <c r="C100" s="12"/>
      <c r="D100" s="3"/>
      <c r="E100" s="9"/>
      <c r="F100" s="9"/>
    </row>
    <row r="101" spans="1:6" ht="25.5">
      <c r="A101" s="14" t="s">
        <v>87</v>
      </c>
      <c r="B101" s="2"/>
      <c r="C101" s="13" t="s">
        <v>121</v>
      </c>
      <c r="D101" s="3">
        <v>1</v>
      </c>
      <c r="E101" s="9"/>
      <c r="F101" s="9">
        <f>SUM(D101*E101)</f>
        <v>0</v>
      </c>
    </row>
    <row r="102" spans="1:6" ht="12.75">
      <c r="A102" s="14"/>
      <c r="B102" s="2"/>
      <c r="C102" s="12"/>
      <c r="D102" s="3"/>
      <c r="E102" s="9"/>
      <c r="F102" s="9"/>
    </row>
    <row r="103" spans="1:6" ht="38.25">
      <c r="A103" s="14" t="s">
        <v>89</v>
      </c>
      <c r="B103" s="2"/>
      <c r="C103" s="13" t="s">
        <v>118</v>
      </c>
      <c r="D103" s="3">
        <v>16</v>
      </c>
      <c r="E103" s="9"/>
      <c r="F103" s="9">
        <f>SUM(D103*E103)</f>
        <v>0</v>
      </c>
    </row>
    <row r="104" spans="1:6" ht="12.75">
      <c r="A104" s="14"/>
      <c r="B104" s="2"/>
      <c r="C104" s="12"/>
      <c r="D104" s="3"/>
      <c r="E104" s="9"/>
      <c r="F104" s="9"/>
    </row>
    <row r="105" spans="1:6" ht="25.5">
      <c r="A105" s="14" t="s">
        <v>90</v>
      </c>
      <c r="B105" s="2"/>
      <c r="C105" s="13" t="s">
        <v>120</v>
      </c>
      <c r="D105" s="3">
        <v>13</v>
      </c>
      <c r="E105" s="9"/>
      <c r="F105" s="9">
        <f>SUM(D105*E105)</f>
        <v>0</v>
      </c>
    </row>
    <row r="106" spans="1:6" ht="12.75">
      <c r="A106" s="14"/>
      <c r="B106" s="2"/>
      <c r="C106" s="12"/>
      <c r="D106" s="3"/>
      <c r="E106" s="9"/>
      <c r="F106" s="9"/>
    </row>
    <row r="107" spans="1:6" ht="25.5">
      <c r="A107" s="14" t="s">
        <v>91</v>
      </c>
      <c r="B107" s="2"/>
      <c r="C107" s="13" t="s">
        <v>122</v>
      </c>
      <c r="D107" s="3">
        <v>1</v>
      </c>
      <c r="E107" s="9"/>
      <c r="F107" s="9">
        <f>SUM(D107*E107)</f>
        <v>0</v>
      </c>
    </row>
    <row r="108" spans="1:6" ht="12.75">
      <c r="A108" s="14"/>
      <c r="B108" s="2"/>
      <c r="C108" s="12"/>
      <c r="D108" s="3"/>
      <c r="E108" s="9"/>
      <c r="F108" s="9"/>
    </row>
    <row r="109" spans="1:6" ht="12.75">
      <c r="A109" s="14" t="s">
        <v>92</v>
      </c>
      <c r="B109" s="2" t="s">
        <v>246</v>
      </c>
      <c r="C109" s="12" t="s">
        <v>242</v>
      </c>
      <c r="D109" s="3">
        <v>1</v>
      </c>
      <c r="E109" s="9"/>
      <c r="F109" s="9">
        <f>SUM(D109*E109)</f>
        <v>0</v>
      </c>
    </row>
    <row r="110" spans="1:6" ht="12.75">
      <c r="A110" s="14"/>
      <c r="B110" s="2"/>
      <c r="C110" s="12"/>
      <c r="D110" s="3"/>
      <c r="E110" s="9"/>
      <c r="F110" s="9"/>
    </row>
    <row r="111" spans="1:6" ht="25.5">
      <c r="A111" s="14" t="s">
        <v>93</v>
      </c>
      <c r="B111" s="2" t="s">
        <v>128</v>
      </c>
      <c r="C111" s="12" t="s">
        <v>243</v>
      </c>
      <c r="D111" s="3">
        <v>1</v>
      </c>
      <c r="E111" s="9"/>
      <c r="F111" s="9">
        <f>SUM(D111*E111)</f>
        <v>0</v>
      </c>
    </row>
    <row r="112" spans="1:6" ht="12.75">
      <c r="A112" s="14"/>
      <c r="B112" s="2"/>
      <c r="C112" s="12"/>
      <c r="D112" s="3"/>
      <c r="E112" s="9"/>
      <c r="F112" s="9"/>
    </row>
    <row r="113" spans="1:6" ht="38.25">
      <c r="A113" s="14" t="s">
        <v>94</v>
      </c>
      <c r="B113" s="2" t="s">
        <v>245</v>
      </c>
      <c r="C113" s="13" t="s">
        <v>114</v>
      </c>
      <c r="D113" s="3">
        <v>1</v>
      </c>
      <c r="E113" s="21"/>
      <c r="F113" s="9">
        <f>SUM(D113*E113)</f>
        <v>0</v>
      </c>
    </row>
    <row r="114" spans="1:6" ht="12.75">
      <c r="A114" s="14"/>
      <c r="B114" s="2"/>
      <c r="C114" s="12"/>
      <c r="D114" s="3"/>
      <c r="E114" s="21"/>
      <c r="F114" s="9"/>
    </row>
    <row r="115" spans="1:6" ht="39" customHeight="1">
      <c r="A115" s="14" t="s">
        <v>95</v>
      </c>
      <c r="B115" s="2" t="s">
        <v>245</v>
      </c>
      <c r="C115" s="13" t="s">
        <v>100</v>
      </c>
      <c r="D115" s="3">
        <v>2</v>
      </c>
      <c r="E115" s="21"/>
      <c r="F115" s="9">
        <f>SUM(D115*E115)</f>
        <v>0</v>
      </c>
    </row>
    <row r="116" spans="1:6" ht="12.75">
      <c r="A116" s="14"/>
      <c r="B116" s="2"/>
      <c r="C116" s="13"/>
      <c r="D116" s="3"/>
      <c r="E116" s="21"/>
      <c r="F116" s="9"/>
    </row>
    <row r="117" spans="1:6" ht="38.25">
      <c r="A117" s="14" t="s">
        <v>99</v>
      </c>
      <c r="B117" s="2" t="s">
        <v>58</v>
      </c>
      <c r="C117" s="12" t="s">
        <v>244</v>
      </c>
      <c r="D117" s="3">
        <v>1</v>
      </c>
      <c r="E117" s="9"/>
      <c r="F117" s="9">
        <f>SUM(D117*E117)</f>
        <v>0</v>
      </c>
    </row>
    <row r="118" spans="1:6" ht="12.75">
      <c r="A118" s="14"/>
      <c r="B118" s="2"/>
      <c r="C118" s="12"/>
      <c r="D118" s="3"/>
      <c r="E118" s="9"/>
      <c r="F118" s="9"/>
    </row>
    <row r="119" spans="1:6" ht="25.5">
      <c r="A119" s="14" t="s">
        <v>115</v>
      </c>
      <c r="B119" s="2"/>
      <c r="C119" s="13" t="s">
        <v>179</v>
      </c>
      <c r="D119" s="3">
        <v>1</v>
      </c>
      <c r="E119" s="9"/>
      <c r="F119" s="9">
        <f>SUM(D119*E119)</f>
        <v>0</v>
      </c>
    </row>
    <row r="120" spans="1:6" ht="12.75">
      <c r="A120" s="14"/>
      <c r="B120" s="2"/>
      <c r="C120" s="12"/>
      <c r="D120" s="3"/>
      <c r="E120" s="9"/>
      <c r="F120" s="9"/>
    </row>
    <row r="121" spans="1:6" ht="25.5">
      <c r="A121" s="14" t="s">
        <v>116</v>
      </c>
      <c r="B121" s="2"/>
      <c r="C121" s="13" t="s">
        <v>170</v>
      </c>
      <c r="D121" s="3">
        <v>3</v>
      </c>
      <c r="E121" s="9"/>
      <c r="F121" s="9">
        <f>SUM(D121*E121)</f>
        <v>0</v>
      </c>
    </row>
    <row r="122" spans="1:6" ht="12.75">
      <c r="A122" s="14"/>
      <c r="B122" s="2"/>
      <c r="C122" s="12"/>
      <c r="D122" s="3"/>
      <c r="E122" s="9"/>
      <c r="F122" s="9"/>
    </row>
    <row r="123" spans="1:6" ht="38.25">
      <c r="A123" s="14" t="s">
        <v>117</v>
      </c>
      <c r="B123" s="2"/>
      <c r="C123" s="13" t="s">
        <v>97</v>
      </c>
      <c r="D123" s="3">
        <v>1</v>
      </c>
      <c r="E123" s="9"/>
      <c r="F123" s="9">
        <f>SUM(D123*E123)</f>
        <v>0</v>
      </c>
    </row>
    <row r="124" spans="1:6" ht="12.75">
      <c r="A124" s="14"/>
      <c r="B124" s="2"/>
      <c r="C124" s="12"/>
      <c r="D124" s="3"/>
      <c r="E124" s="9"/>
      <c r="F124" s="9"/>
    </row>
    <row r="125" spans="1:6" ht="12.75">
      <c r="A125" s="14"/>
      <c r="B125" s="64" t="s">
        <v>63</v>
      </c>
      <c r="C125" s="65"/>
      <c r="D125" s="65"/>
      <c r="E125" s="65"/>
      <c r="F125" s="8">
        <f>SUM(F10:F124)</f>
        <v>0</v>
      </c>
    </row>
    <row r="126" spans="1:6" ht="12.75">
      <c r="A126" s="14"/>
      <c r="B126" s="66" t="s">
        <v>59</v>
      </c>
      <c r="C126" s="66"/>
      <c r="D126" s="66"/>
      <c r="E126" s="66"/>
      <c r="F126" s="9">
        <f>F125*0.22</f>
        <v>0</v>
      </c>
    </row>
    <row r="127" spans="1:6" ht="12.75">
      <c r="A127" s="14"/>
      <c r="B127" s="67" t="s">
        <v>64</v>
      </c>
      <c r="C127" s="67"/>
      <c r="D127" s="67"/>
      <c r="E127" s="67"/>
      <c r="F127" s="10">
        <f>F125+F126</f>
        <v>0</v>
      </c>
    </row>
  </sheetData>
  <sheetProtection selectLockedCells="1" selectUnlockedCells="1"/>
  <mergeCells count="4">
    <mergeCell ref="B6:F6"/>
    <mergeCell ref="B125:E125"/>
    <mergeCell ref="B126:E126"/>
    <mergeCell ref="B127:E127"/>
  </mergeCells>
  <printOptions/>
  <pageMargins left="0.15763888888888888" right="0.12222222222222222" top="0.4722222222222222" bottom="0.5666666666666667" header="0.5118055555555555" footer="0.5118055555555555"/>
  <pageSetup firstPageNumber="1"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7">
      <selection activeCell="E10" sqref="E10:E26"/>
    </sheetView>
  </sheetViews>
  <sheetFormatPr defaultColWidth="11.57421875" defaultRowHeight="12.75"/>
  <cols>
    <col min="1" max="1" width="3.7109375" style="16" customWidth="1"/>
    <col min="2" max="2" width="15.28125" style="0" customWidth="1"/>
    <col min="3" max="3" width="55.28125" style="0" customWidth="1"/>
    <col min="4" max="4" width="4.8515625" style="11" customWidth="1"/>
    <col min="5" max="5" width="9.28125" style="0" customWidth="1"/>
  </cols>
  <sheetData>
    <row r="1" spans="1:6" ht="12.75">
      <c r="A1" s="14"/>
      <c r="B1" s="2"/>
      <c r="C1" s="2"/>
      <c r="D1" s="3"/>
      <c r="E1" s="2"/>
      <c r="F1" s="2"/>
    </row>
    <row r="2" spans="1:6" ht="12.75">
      <c r="A2" s="14"/>
      <c r="B2" s="4" t="s">
        <v>60</v>
      </c>
      <c r="C2" s="2"/>
      <c r="D2" s="3"/>
      <c r="E2" s="2"/>
      <c r="F2" s="2"/>
    </row>
    <row r="3" spans="1:6" ht="12.75">
      <c r="A3" s="14"/>
      <c r="B3" s="4"/>
      <c r="C3" s="2"/>
      <c r="D3" s="3"/>
      <c r="E3" s="2"/>
      <c r="F3" s="2"/>
    </row>
    <row r="4" spans="1:6" ht="12.75">
      <c r="A4" s="14"/>
      <c r="B4" s="4" t="s">
        <v>248</v>
      </c>
      <c r="C4" s="2"/>
      <c r="D4" s="3"/>
      <c r="E4" s="2"/>
      <c r="F4" s="2"/>
    </row>
    <row r="5" spans="1:6" ht="12.75">
      <c r="A5" s="14"/>
      <c r="B5" s="2"/>
      <c r="C5" s="2"/>
      <c r="D5" s="3"/>
      <c r="E5" s="2"/>
      <c r="F5" s="2"/>
    </row>
    <row r="6" spans="1:6" ht="51.75" customHeight="1">
      <c r="A6" s="14"/>
      <c r="B6" s="62" t="s">
        <v>252</v>
      </c>
      <c r="C6" s="63"/>
      <c r="D6" s="63"/>
      <c r="E6" s="63"/>
      <c r="F6" s="63"/>
    </row>
    <row r="7" spans="1:6" ht="12.75">
      <c r="A7" s="14"/>
      <c r="B7" s="2"/>
      <c r="C7" s="1"/>
      <c r="D7" s="3"/>
      <c r="E7" s="2"/>
      <c r="F7" s="2"/>
    </row>
    <row r="8" spans="1:6" ht="12.75">
      <c r="A8" s="14"/>
      <c r="B8" s="5" t="s">
        <v>61</v>
      </c>
      <c r="C8" s="5" t="s">
        <v>62</v>
      </c>
      <c r="D8" s="6" t="s">
        <v>0</v>
      </c>
      <c r="E8" s="7" t="s">
        <v>1</v>
      </c>
      <c r="F8" s="7" t="s">
        <v>2</v>
      </c>
    </row>
    <row r="9" spans="1:6" ht="12.75">
      <c r="A9" s="14"/>
      <c r="B9" s="2"/>
      <c r="C9" s="2"/>
      <c r="D9" s="3"/>
      <c r="E9" s="2"/>
      <c r="F9" s="2"/>
    </row>
    <row r="10" spans="1:6" ht="25.5">
      <c r="A10" s="14" t="s">
        <v>3</v>
      </c>
      <c r="B10" s="2"/>
      <c r="C10" s="12" t="s">
        <v>104</v>
      </c>
      <c r="D10" s="3">
        <v>3</v>
      </c>
      <c r="E10" s="9"/>
      <c r="F10" s="9">
        <f>SUM(D10*E10)</f>
        <v>0</v>
      </c>
    </row>
    <row r="11" spans="1:6" ht="12.75">
      <c r="A11" s="14"/>
      <c r="B11" s="2"/>
      <c r="C11" s="12"/>
      <c r="D11" s="3"/>
      <c r="E11" s="9"/>
      <c r="F11" s="9"/>
    </row>
    <row r="12" spans="1:6" ht="25.5">
      <c r="A12" s="14" t="s">
        <v>8</v>
      </c>
      <c r="B12" s="2"/>
      <c r="C12" s="12" t="s">
        <v>105</v>
      </c>
      <c r="D12" s="3">
        <v>11</v>
      </c>
      <c r="E12" s="9"/>
      <c r="F12" s="9">
        <f>SUM(D12*E12)</f>
        <v>0</v>
      </c>
    </row>
    <row r="13" spans="1:6" ht="12.75">
      <c r="A13" s="14"/>
      <c r="B13" s="2"/>
      <c r="C13" s="12"/>
      <c r="D13" s="3"/>
      <c r="E13" s="9"/>
      <c r="F13" s="9"/>
    </row>
    <row r="14" spans="1:6" ht="25.5">
      <c r="A14" s="14" t="s">
        <v>13</v>
      </c>
      <c r="B14" s="2"/>
      <c r="C14" s="12" t="s">
        <v>88</v>
      </c>
      <c r="D14" s="3">
        <v>4</v>
      </c>
      <c r="E14" s="9"/>
      <c r="F14" s="9">
        <f>SUM(D14*E14)</f>
        <v>0</v>
      </c>
    </row>
    <row r="15" spans="1:6" ht="12.75">
      <c r="A15" s="14"/>
      <c r="B15" s="2"/>
      <c r="C15" s="13"/>
      <c r="D15" s="3"/>
      <c r="E15" s="9"/>
      <c r="F15" s="9"/>
    </row>
    <row r="16" spans="1:6" ht="51">
      <c r="A16" s="14" t="s">
        <v>19</v>
      </c>
      <c r="B16" s="2"/>
      <c r="C16" s="12" t="s">
        <v>78</v>
      </c>
      <c r="D16" s="3">
        <v>1</v>
      </c>
      <c r="E16" s="9"/>
      <c r="F16" s="9">
        <f aca="true" t="shared" si="0" ref="F16:F26">SUM(D16*E16)</f>
        <v>0</v>
      </c>
    </row>
    <row r="17" spans="1:6" ht="12.75">
      <c r="A17" s="14"/>
      <c r="B17" s="2"/>
      <c r="C17" s="12"/>
      <c r="D17" s="3"/>
      <c r="E17" s="9"/>
      <c r="F17" s="9"/>
    </row>
    <row r="18" spans="1:6" ht="63.75">
      <c r="A18" s="14" t="s">
        <v>23</v>
      </c>
      <c r="B18" s="2"/>
      <c r="C18" s="12" t="s">
        <v>77</v>
      </c>
      <c r="D18" s="3">
        <v>17</v>
      </c>
      <c r="E18" s="9"/>
      <c r="F18" s="9">
        <f t="shared" si="0"/>
        <v>0</v>
      </c>
    </row>
    <row r="19" spans="1:6" ht="12.75">
      <c r="A19" s="14"/>
      <c r="B19" s="2"/>
      <c r="C19" s="12"/>
      <c r="D19" s="3"/>
      <c r="E19" s="9"/>
      <c r="F19" s="9"/>
    </row>
    <row r="20" spans="1:6" ht="25.5">
      <c r="A20" s="14" t="s">
        <v>25</v>
      </c>
      <c r="B20" s="2"/>
      <c r="C20" s="12" t="s">
        <v>82</v>
      </c>
      <c r="D20" s="3">
        <v>8</v>
      </c>
      <c r="E20" s="9"/>
      <c r="F20" s="9">
        <f t="shared" si="0"/>
        <v>0</v>
      </c>
    </row>
    <row r="21" spans="1:6" ht="12.75">
      <c r="A21" s="14"/>
      <c r="B21" s="2"/>
      <c r="C21" s="12"/>
      <c r="D21" s="3"/>
      <c r="E21" s="9"/>
      <c r="F21" s="9"/>
    </row>
    <row r="22" spans="1:6" ht="27" customHeight="1">
      <c r="A22" s="14" t="s">
        <v>29</v>
      </c>
      <c r="B22" s="2"/>
      <c r="C22" s="58" t="s">
        <v>241</v>
      </c>
      <c r="D22" s="3">
        <v>1</v>
      </c>
      <c r="E22" s="9"/>
      <c r="F22" s="9">
        <f t="shared" si="0"/>
        <v>0</v>
      </c>
    </row>
    <row r="23" spans="1:6" ht="12.75">
      <c r="A23" s="14"/>
      <c r="B23" s="2"/>
      <c r="C23" s="53"/>
      <c r="D23" s="3"/>
      <c r="E23" s="9"/>
      <c r="F23" s="9"/>
    </row>
    <row r="24" spans="1:6" ht="38.25">
      <c r="A24" s="14" t="s">
        <v>32</v>
      </c>
      <c r="B24" s="2"/>
      <c r="C24" s="58" t="s">
        <v>125</v>
      </c>
      <c r="D24" s="3">
        <v>3</v>
      </c>
      <c r="E24" s="9"/>
      <c r="F24" s="9">
        <f t="shared" si="0"/>
        <v>0</v>
      </c>
    </row>
    <row r="25" spans="1:6" ht="12.75">
      <c r="A25" s="14"/>
      <c r="B25" s="2"/>
      <c r="C25" s="56"/>
      <c r="D25" s="3"/>
      <c r="E25" s="9"/>
      <c r="F25" s="9"/>
    </row>
    <row r="26" spans="1:6" ht="38.25">
      <c r="A26" s="14" t="s">
        <v>161</v>
      </c>
      <c r="B26" s="2"/>
      <c r="C26" s="58" t="s">
        <v>123</v>
      </c>
      <c r="D26" s="19">
        <v>1</v>
      </c>
      <c r="E26" s="20"/>
      <c r="F26" s="18">
        <f t="shared" si="0"/>
        <v>0</v>
      </c>
    </row>
    <row r="27" spans="1:6" ht="12.75">
      <c r="A27" s="14"/>
      <c r="B27" s="2"/>
      <c r="C27" s="12"/>
      <c r="D27" s="3"/>
      <c r="E27" s="9"/>
      <c r="F27" s="9"/>
    </row>
    <row r="28" spans="1:6" ht="12.75">
      <c r="A28" s="14"/>
      <c r="B28" s="64" t="s">
        <v>63</v>
      </c>
      <c r="C28" s="65"/>
      <c r="D28" s="65"/>
      <c r="E28" s="65"/>
      <c r="F28" s="8">
        <f>SUM(F10:F27)</f>
        <v>0</v>
      </c>
    </row>
    <row r="29" spans="1:6" ht="12.75">
      <c r="A29" s="14"/>
      <c r="B29" s="66" t="s">
        <v>255</v>
      </c>
      <c r="C29" s="66"/>
      <c r="D29" s="66"/>
      <c r="E29" s="66"/>
      <c r="F29" s="9">
        <f>(F28-F26)*0.22</f>
        <v>0</v>
      </c>
    </row>
    <row r="30" spans="1:6" ht="12.75">
      <c r="A30" s="14"/>
      <c r="B30" s="60" t="s">
        <v>254</v>
      </c>
      <c r="C30" s="60"/>
      <c r="D30" s="60"/>
      <c r="E30" s="60"/>
      <c r="F30" s="9">
        <f>F26*0.095</f>
        <v>0</v>
      </c>
    </row>
    <row r="31" spans="1:6" ht="12.75">
      <c r="A31" s="14"/>
      <c r="B31" s="67" t="s">
        <v>64</v>
      </c>
      <c r="C31" s="67"/>
      <c r="D31" s="67"/>
      <c r="E31" s="67"/>
      <c r="F31" s="10">
        <f>F28+F29+F30</f>
        <v>0</v>
      </c>
    </row>
  </sheetData>
  <sheetProtection selectLockedCells="1" selectUnlockedCells="1"/>
  <mergeCells count="4">
    <mergeCell ref="B6:F6"/>
    <mergeCell ref="B28:E28"/>
    <mergeCell ref="B29:E29"/>
    <mergeCell ref="B31:E31"/>
  </mergeCells>
  <printOptions/>
  <pageMargins left="0.15763888888888888" right="0.12222222222222222" top="0.4722222222222222" bottom="0.5666666666666667" header="0.5118055555555555" footer="0.5118055555555555"/>
  <pageSetup firstPageNumber="1"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76"/>
  <sheetViews>
    <sheetView view="pageBreakPreview" zoomScaleSheetLayoutView="100" zoomScalePageLayoutView="0" workbookViewId="0" topLeftCell="A1">
      <selection activeCell="E10" sqref="E10:E72"/>
    </sheetView>
  </sheetViews>
  <sheetFormatPr defaultColWidth="11.57421875" defaultRowHeight="12.75"/>
  <cols>
    <col min="1" max="1" width="3.7109375" style="0" customWidth="1"/>
    <col min="2" max="2" width="11.8515625" style="0" customWidth="1"/>
    <col min="3" max="3" width="44.7109375" style="0" customWidth="1"/>
    <col min="4" max="4" width="4.8515625" style="11" customWidth="1"/>
    <col min="5" max="5" width="10.7109375" style="0" customWidth="1"/>
    <col min="6" max="6" width="12.7109375" style="0" customWidth="1"/>
  </cols>
  <sheetData>
    <row r="1" spans="1:6" ht="12.75">
      <c r="A1" s="2"/>
      <c r="B1" s="2"/>
      <c r="C1" s="2"/>
      <c r="D1" s="3"/>
      <c r="E1" s="2"/>
      <c r="F1" s="2"/>
    </row>
    <row r="2" spans="1:6" ht="12.75">
      <c r="A2" s="2"/>
      <c r="B2" s="4" t="s">
        <v>60</v>
      </c>
      <c r="C2" s="2"/>
      <c r="D2" s="3"/>
      <c r="E2" s="2"/>
      <c r="F2" s="2"/>
    </row>
    <row r="3" spans="1:6" ht="12.75">
      <c r="A3" s="2"/>
      <c r="B3" s="4"/>
      <c r="C3" s="2"/>
      <c r="D3" s="3"/>
      <c r="E3" s="2"/>
      <c r="F3" s="2"/>
    </row>
    <row r="4" spans="1:6" ht="12.75">
      <c r="A4" s="2"/>
      <c r="B4" s="4" t="s">
        <v>249</v>
      </c>
      <c r="C4" s="2"/>
      <c r="D4" s="3"/>
      <c r="E4" s="2"/>
      <c r="F4" s="2"/>
    </row>
    <row r="5" spans="1:6" ht="12.75">
      <c r="A5" s="2"/>
      <c r="B5" s="2"/>
      <c r="C5" s="2"/>
      <c r="D5" s="3"/>
      <c r="E5" s="2"/>
      <c r="F5" s="2"/>
    </row>
    <row r="6" spans="1:6" ht="53.25" customHeight="1">
      <c r="A6" s="2"/>
      <c r="B6" s="62" t="s">
        <v>252</v>
      </c>
      <c r="C6" s="63"/>
      <c r="D6" s="63"/>
      <c r="E6" s="63"/>
      <c r="F6" s="63"/>
    </row>
    <row r="7" spans="1:6" ht="12.75">
      <c r="A7" s="2"/>
      <c r="B7" s="2"/>
      <c r="C7" s="1"/>
      <c r="D7" s="3"/>
      <c r="E7" s="2"/>
      <c r="F7" s="2"/>
    </row>
    <row r="8" spans="1:6" ht="12.75">
      <c r="A8" s="2"/>
      <c r="B8" s="5" t="s">
        <v>61</v>
      </c>
      <c r="C8" s="5" t="s">
        <v>62</v>
      </c>
      <c r="D8" s="6" t="s">
        <v>0</v>
      </c>
      <c r="E8" s="7" t="s">
        <v>1</v>
      </c>
      <c r="F8" s="7" t="s">
        <v>2</v>
      </c>
    </row>
    <row r="9" spans="1:6" ht="12.75">
      <c r="A9" s="2"/>
      <c r="B9" s="2"/>
      <c r="C9" s="2"/>
      <c r="D9" s="3"/>
      <c r="E9" s="2"/>
      <c r="F9" s="2"/>
    </row>
    <row r="10" spans="1:6" ht="12.75">
      <c r="A10" s="22" t="s">
        <v>3</v>
      </c>
      <c r="B10" s="2" t="s">
        <v>126</v>
      </c>
      <c r="C10" s="12" t="s">
        <v>127</v>
      </c>
      <c r="D10" s="3">
        <v>1</v>
      </c>
      <c r="E10" s="9"/>
      <c r="F10" s="9">
        <f>SUM(D10*E10)</f>
        <v>0</v>
      </c>
    </row>
    <row r="11" spans="1:6" ht="12.75">
      <c r="A11" s="2"/>
      <c r="B11" s="2"/>
      <c r="C11" s="12"/>
      <c r="D11" s="3"/>
      <c r="E11" s="9"/>
      <c r="F11" s="9"/>
    </row>
    <row r="12" spans="1:6" ht="25.5" customHeight="1">
      <c r="A12" s="22" t="s">
        <v>8</v>
      </c>
      <c r="B12" s="2" t="s">
        <v>128</v>
      </c>
      <c r="C12" s="12" t="s">
        <v>129</v>
      </c>
      <c r="D12" s="3">
        <v>1</v>
      </c>
      <c r="E12" s="9"/>
      <c r="F12" s="9">
        <f>SUM(D12*E12)</f>
        <v>0</v>
      </c>
    </row>
    <row r="13" spans="1:6" ht="25.5">
      <c r="A13" s="2"/>
      <c r="B13" s="2"/>
      <c r="C13" s="12" t="s">
        <v>130</v>
      </c>
      <c r="D13" s="3">
        <v>1</v>
      </c>
      <c r="E13" s="9"/>
      <c r="F13" s="9">
        <f>SUM(D13*E13)</f>
        <v>0</v>
      </c>
    </row>
    <row r="14" spans="1:6" ht="25.5">
      <c r="A14" s="2"/>
      <c r="B14" s="2"/>
      <c r="C14" s="12" t="s">
        <v>131</v>
      </c>
      <c r="D14" s="3">
        <v>1</v>
      </c>
      <c r="E14" s="9"/>
      <c r="F14" s="9">
        <f>SUM(D14*E14)</f>
        <v>0</v>
      </c>
    </row>
    <row r="15" spans="1:6" ht="25.5">
      <c r="A15" s="2"/>
      <c r="B15" s="2"/>
      <c r="C15" s="12" t="s">
        <v>132</v>
      </c>
      <c r="D15" s="3">
        <v>1</v>
      </c>
      <c r="E15" s="9"/>
      <c r="F15" s="9">
        <f>SUM(D15*E15)</f>
        <v>0</v>
      </c>
    </row>
    <row r="16" spans="1:6" ht="12.75">
      <c r="A16" s="2"/>
      <c r="B16" s="2"/>
      <c r="C16" s="12"/>
      <c r="D16" s="3"/>
      <c r="E16" s="9"/>
      <c r="F16" s="9"/>
    </row>
    <row r="17" spans="1:6" ht="12.75">
      <c r="A17" s="2" t="s">
        <v>13</v>
      </c>
      <c r="B17" s="2" t="s">
        <v>133</v>
      </c>
      <c r="C17" s="12" t="s">
        <v>134</v>
      </c>
      <c r="D17" s="3">
        <v>1</v>
      </c>
      <c r="E17" s="9"/>
      <c r="F17" s="9">
        <f aca="true" t="shared" si="0" ref="F17:F24">SUM(D17*E17)</f>
        <v>0</v>
      </c>
    </row>
    <row r="18" spans="1:6" ht="12.75">
      <c r="A18" s="2"/>
      <c r="B18" s="2"/>
      <c r="C18" s="12" t="s">
        <v>135</v>
      </c>
      <c r="D18" s="3">
        <v>1</v>
      </c>
      <c r="E18" s="20"/>
      <c r="F18" s="9">
        <f t="shared" si="0"/>
        <v>0</v>
      </c>
    </row>
    <row r="19" spans="1:6" ht="25.5">
      <c r="A19" s="2"/>
      <c r="B19" s="2"/>
      <c r="C19" s="13" t="s">
        <v>136</v>
      </c>
      <c r="D19" s="3">
        <v>2</v>
      </c>
      <c r="E19" s="9"/>
      <c r="F19" s="9">
        <f t="shared" si="0"/>
        <v>0</v>
      </c>
    </row>
    <row r="20" spans="1:6" ht="12.75">
      <c r="A20" s="2"/>
      <c r="B20" s="2"/>
      <c r="C20" s="12" t="s">
        <v>6</v>
      </c>
      <c r="D20" s="3">
        <v>2</v>
      </c>
      <c r="E20" s="9"/>
      <c r="F20" s="9">
        <f t="shared" si="0"/>
        <v>0</v>
      </c>
    </row>
    <row r="21" spans="1:6" ht="25.5">
      <c r="A21" s="2"/>
      <c r="B21" s="2"/>
      <c r="C21" s="12" t="s">
        <v>137</v>
      </c>
      <c r="D21" s="3">
        <v>1</v>
      </c>
      <c r="E21" s="9"/>
      <c r="F21" s="9">
        <f t="shared" si="0"/>
        <v>0</v>
      </c>
    </row>
    <row r="22" spans="1:6" ht="25.5">
      <c r="A22" s="2"/>
      <c r="B22" s="2"/>
      <c r="C22" s="12" t="s">
        <v>138</v>
      </c>
      <c r="D22" s="3">
        <v>1</v>
      </c>
      <c r="E22" s="9"/>
      <c r="F22" s="9">
        <f t="shared" si="0"/>
        <v>0</v>
      </c>
    </row>
    <row r="23" spans="1:6" ht="25.5">
      <c r="A23" s="2"/>
      <c r="B23" s="2"/>
      <c r="C23" s="12" t="s">
        <v>139</v>
      </c>
      <c r="D23" s="3">
        <v>1</v>
      </c>
      <c r="E23" s="9"/>
      <c r="F23" s="9">
        <f t="shared" si="0"/>
        <v>0</v>
      </c>
    </row>
    <row r="24" spans="1:6" ht="25.5">
      <c r="A24" s="2"/>
      <c r="B24" s="2"/>
      <c r="C24" s="12" t="s">
        <v>140</v>
      </c>
      <c r="D24" s="3">
        <v>1</v>
      </c>
      <c r="E24" s="9"/>
      <c r="F24" s="9">
        <f t="shared" si="0"/>
        <v>0</v>
      </c>
    </row>
    <row r="25" spans="1:6" ht="12.75">
      <c r="A25" s="2"/>
      <c r="B25" s="2"/>
      <c r="C25" s="12"/>
      <c r="D25" s="3"/>
      <c r="E25" s="9"/>
      <c r="F25" s="9"/>
    </row>
    <row r="26" spans="1:6" ht="12.75">
      <c r="A26" s="2" t="s">
        <v>19</v>
      </c>
      <c r="B26" s="2" t="s">
        <v>141</v>
      </c>
      <c r="C26" s="12" t="s">
        <v>142</v>
      </c>
      <c r="D26" s="3">
        <v>2</v>
      </c>
      <c r="E26" s="9"/>
      <c r="F26" s="9">
        <f aca="true" t="shared" si="1" ref="F26:F31">SUM(D26*E26)</f>
        <v>0</v>
      </c>
    </row>
    <row r="27" spans="1:6" ht="25.5">
      <c r="A27" s="2"/>
      <c r="B27" s="2"/>
      <c r="C27" s="12" t="s">
        <v>143</v>
      </c>
      <c r="D27" s="3">
        <v>2</v>
      </c>
      <c r="E27" s="9"/>
      <c r="F27" s="9">
        <f t="shared" si="1"/>
        <v>0</v>
      </c>
    </row>
    <row r="28" spans="1:6" ht="12.75">
      <c r="A28" s="2"/>
      <c r="B28" s="2"/>
      <c r="C28" s="12" t="s">
        <v>6</v>
      </c>
      <c r="D28" s="3">
        <v>2</v>
      </c>
      <c r="E28" s="9"/>
      <c r="F28" s="9">
        <f t="shared" si="1"/>
        <v>0</v>
      </c>
    </row>
    <row r="29" spans="1:6" ht="25.5">
      <c r="A29" s="2"/>
      <c r="B29" s="2"/>
      <c r="C29" s="12" t="s">
        <v>144</v>
      </c>
      <c r="D29" s="3">
        <v>4</v>
      </c>
      <c r="E29" s="9"/>
      <c r="F29" s="9">
        <f t="shared" si="1"/>
        <v>0</v>
      </c>
    </row>
    <row r="30" spans="1:6" ht="25.5">
      <c r="A30" s="2"/>
      <c r="B30" s="2"/>
      <c r="C30" s="12" t="s">
        <v>145</v>
      </c>
      <c r="D30" s="3">
        <v>1</v>
      </c>
      <c r="E30" s="9"/>
      <c r="F30" s="9">
        <f t="shared" si="1"/>
        <v>0</v>
      </c>
    </row>
    <row r="31" spans="1:6" ht="25.5">
      <c r="A31" s="2"/>
      <c r="B31" s="2"/>
      <c r="C31" s="12" t="s">
        <v>140</v>
      </c>
      <c r="D31" s="3">
        <v>1</v>
      </c>
      <c r="E31" s="9"/>
      <c r="F31" s="9">
        <f t="shared" si="1"/>
        <v>0</v>
      </c>
    </row>
    <row r="32" spans="1:6" ht="12.75">
      <c r="A32" s="2"/>
      <c r="B32" s="2"/>
      <c r="C32" s="12"/>
      <c r="D32" s="3"/>
      <c r="E32" s="9"/>
      <c r="F32" s="9"/>
    </row>
    <row r="33" spans="1:6" ht="12.75">
      <c r="A33" s="2" t="s">
        <v>23</v>
      </c>
      <c r="B33" s="2" t="s">
        <v>146</v>
      </c>
      <c r="C33" s="12" t="s">
        <v>147</v>
      </c>
      <c r="D33" s="3">
        <v>1</v>
      </c>
      <c r="E33" s="20"/>
      <c r="F33" s="9">
        <f>SUM(D33*E33)</f>
        <v>0</v>
      </c>
    </row>
    <row r="34" spans="1:6" ht="12.75">
      <c r="A34" s="2"/>
      <c r="B34" s="2"/>
      <c r="C34" s="12" t="s">
        <v>148</v>
      </c>
      <c r="D34" s="3">
        <v>1</v>
      </c>
      <c r="E34" s="9"/>
      <c r="F34" s="9">
        <f>SUM(D34*E34)</f>
        <v>0</v>
      </c>
    </row>
    <row r="35" spans="1:6" ht="12.75">
      <c r="A35" s="2"/>
      <c r="B35" s="2"/>
      <c r="C35" s="12" t="s">
        <v>6</v>
      </c>
      <c r="D35" s="3">
        <v>1</v>
      </c>
      <c r="E35" s="9"/>
      <c r="F35" s="9">
        <f>SUM(D35*E35)</f>
        <v>0</v>
      </c>
    </row>
    <row r="36" spans="1:6" ht="25.5">
      <c r="A36" s="2"/>
      <c r="B36" s="2"/>
      <c r="C36" s="13" t="s">
        <v>149</v>
      </c>
      <c r="D36" s="3">
        <v>1</v>
      </c>
      <c r="E36" s="9"/>
      <c r="F36" s="9">
        <f>SUM(D36*E36)</f>
        <v>0</v>
      </c>
    </row>
    <row r="37" spans="1:6" ht="12.75">
      <c r="A37" s="2"/>
      <c r="B37" s="2"/>
      <c r="C37" s="13" t="s">
        <v>150</v>
      </c>
      <c r="D37" s="3">
        <v>1</v>
      </c>
      <c r="E37" s="9"/>
      <c r="F37" s="9">
        <f>SUM(D37*E37)</f>
        <v>0</v>
      </c>
    </row>
    <row r="38" spans="1:6" ht="12.75">
      <c r="A38" s="2"/>
      <c r="B38" s="2"/>
      <c r="C38" s="12"/>
      <c r="D38" s="3"/>
      <c r="E38" s="9"/>
      <c r="F38" s="9"/>
    </row>
    <row r="39" spans="1:6" ht="25.5">
      <c r="A39" s="2" t="s">
        <v>25</v>
      </c>
      <c r="B39" s="2" t="s">
        <v>151</v>
      </c>
      <c r="C39" s="12" t="s">
        <v>152</v>
      </c>
      <c r="D39" s="3">
        <v>1</v>
      </c>
      <c r="E39" s="9"/>
      <c r="F39" s="9">
        <f>SUM(D39*E39)</f>
        <v>0</v>
      </c>
    </row>
    <row r="40" spans="1:6" ht="38.25">
      <c r="A40" s="2"/>
      <c r="B40" s="2"/>
      <c r="C40" s="13" t="s">
        <v>153</v>
      </c>
      <c r="D40" s="3">
        <v>1</v>
      </c>
      <c r="E40" s="9"/>
      <c r="F40" s="9">
        <f>SUM(D40*E40)</f>
        <v>0</v>
      </c>
    </row>
    <row r="41" spans="1:6" ht="14.25" customHeight="1">
      <c r="A41" s="2"/>
      <c r="B41" s="2"/>
      <c r="C41" s="13" t="s">
        <v>154</v>
      </c>
      <c r="D41" s="3">
        <v>1</v>
      </c>
      <c r="E41" s="9"/>
      <c r="F41" s="9">
        <f>SUM(D41*E41)</f>
        <v>0</v>
      </c>
    </row>
    <row r="42" spans="1:6" ht="12.75" customHeight="1">
      <c r="A42" s="2"/>
      <c r="B42" s="2"/>
      <c r="C42" s="13" t="s">
        <v>155</v>
      </c>
      <c r="D42" s="3">
        <v>1</v>
      </c>
      <c r="E42" s="9"/>
      <c r="F42" s="9">
        <f>SUM(D42*E42)</f>
        <v>0</v>
      </c>
    </row>
    <row r="43" spans="1:6" ht="12.75">
      <c r="A43" s="2"/>
      <c r="B43" s="2"/>
      <c r="C43" s="12"/>
      <c r="D43" s="3"/>
      <c r="E43" s="9"/>
      <c r="F43" s="9"/>
    </row>
    <row r="44" spans="1:6" ht="25.5">
      <c r="A44" s="2" t="s">
        <v>29</v>
      </c>
      <c r="B44" s="2" t="s">
        <v>156</v>
      </c>
      <c r="C44" s="12" t="s">
        <v>152</v>
      </c>
      <c r="D44" s="3">
        <v>1</v>
      </c>
      <c r="E44" s="9"/>
      <c r="F44" s="9">
        <f>SUM(D44*E44)</f>
        <v>0</v>
      </c>
    </row>
    <row r="45" spans="1:6" ht="38.25">
      <c r="A45" s="2"/>
      <c r="B45" s="2"/>
      <c r="C45" s="13" t="s">
        <v>157</v>
      </c>
      <c r="D45" s="3">
        <v>1</v>
      </c>
      <c r="E45" s="9"/>
      <c r="F45" s="9">
        <f>SUM(D45*E45)</f>
        <v>0</v>
      </c>
    </row>
    <row r="46" spans="1:6" ht="25.5">
      <c r="A46" s="2"/>
      <c r="B46" s="2"/>
      <c r="C46" s="13" t="s">
        <v>158</v>
      </c>
      <c r="D46" s="3">
        <v>1</v>
      </c>
      <c r="E46" s="9"/>
      <c r="F46" s="9">
        <f>SUM(D46*E46)</f>
        <v>0</v>
      </c>
    </row>
    <row r="47" spans="1:6" ht="12.75">
      <c r="A47" s="2"/>
      <c r="B47" s="2"/>
      <c r="C47" s="12"/>
      <c r="D47" s="3"/>
      <c r="E47" s="9"/>
      <c r="F47" s="9"/>
    </row>
    <row r="48" spans="1:6" ht="12.75">
      <c r="A48" s="2" t="s">
        <v>32</v>
      </c>
      <c r="B48" s="2" t="s">
        <v>159</v>
      </c>
      <c r="C48" s="12" t="s">
        <v>160</v>
      </c>
      <c r="D48" s="3">
        <v>2</v>
      </c>
      <c r="E48" s="9"/>
      <c r="F48" s="9">
        <f>SUM(D48*E48)</f>
        <v>0</v>
      </c>
    </row>
    <row r="49" spans="1:6" ht="12.75">
      <c r="A49" s="2"/>
      <c r="B49" s="2"/>
      <c r="C49" s="12"/>
      <c r="D49" s="3"/>
      <c r="E49" s="9"/>
      <c r="F49" s="9"/>
    </row>
    <row r="50" spans="1:6" ht="51">
      <c r="A50" s="12" t="s">
        <v>161</v>
      </c>
      <c r="B50" s="12"/>
      <c r="C50" s="12" t="s">
        <v>81</v>
      </c>
      <c r="D50" s="23">
        <v>5</v>
      </c>
      <c r="E50" s="24"/>
      <c r="F50" s="9">
        <f>SUM(D50*E50)</f>
        <v>0</v>
      </c>
    </row>
    <row r="51" spans="1:6" ht="12.75">
      <c r="A51" s="12"/>
      <c r="B51" s="12"/>
      <c r="C51" s="12"/>
      <c r="D51" s="23"/>
      <c r="E51" s="24"/>
      <c r="F51" s="9"/>
    </row>
    <row r="52" spans="1:6" ht="25.5">
      <c r="A52" s="12" t="s">
        <v>41</v>
      </c>
      <c r="B52" s="12" t="s">
        <v>162</v>
      </c>
      <c r="C52" s="12" t="s">
        <v>163</v>
      </c>
      <c r="D52" s="25">
        <v>2</v>
      </c>
      <c r="E52" s="24"/>
      <c r="F52" s="9">
        <f>SUM(D52*E52)</f>
        <v>0</v>
      </c>
    </row>
    <row r="53" spans="1:6" ht="12.75">
      <c r="A53" s="12"/>
      <c r="B53" s="12"/>
      <c r="C53" s="12"/>
      <c r="D53" s="23"/>
      <c r="E53" s="24"/>
      <c r="F53" s="9"/>
    </row>
    <row r="54" spans="1:6" ht="25.5">
      <c r="A54" s="12" t="s">
        <v>44</v>
      </c>
      <c r="B54" s="12" t="s">
        <v>162</v>
      </c>
      <c r="C54" s="12" t="s">
        <v>164</v>
      </c>
      <c r="D54" s="23">
        <v>2</v>
      </c>
      <c r="E54" s="24"/>
      <c r="F54" s="9">
        <f>SUM(D54*E54)</f>
        <v>0</v>
      </c>
    </row>
    <row r="55" spans="1:6" ht="12.75">
      <c r="A55" s="12"/>
      <c r="B55" s="12"/>
      <c r="C55" s="12"/>
      <c r="D55" s="23"/>
      <c r="E55" s="24"/>
      <c r="F55" s="9"/>
    </row>
    <row r="56" spans="1:6" ht="25.5">
      <c r="A56" s="12" t="s">
        <v>48</v>
      </c>
      <c r="B56" s="12"/>
      <c r="C56" s="12" t="s">
        <v>165</v>
      </c>
      <c r="D56" s="23">
        <v>4</v>
      </c>
      <c r="E56" s="24"/>
      <c r="F56" s="9">
        <f>SUM(D56*E56)</f>
        <v>0</v>
      </c>
    </row>
    <row r="57" spans="1:6" ht="12.75">
      <c r="A57" s="12"/>
      <c r="B57" s="12"/>
      <c r="C57" s="12"/>
      <c r="D57" s="23"/>
      <c r="E57" s="24"/>
      <c r="F57" s="9"/>
    </row>
    <row r="58" spans="1:6" ht="25.5">
      <c r="A58" s="12" t="s">
        <v>166</v>
      </c>
      <c r="B58" s="12" t="s">
        <v>146</v>
      </c>
      <c r="C58" s="12" t="s">
        <v>169</v>
      </c>
      <c r="D58" s="23">
        <v>22</v>
      </c>
      <c r="E58" s="27"/>
      <c r="F58" s="9">
        <f>SUM(D58*E58)</f>
        <v>0</v>
      </c>
    </row>
    <row r="59" spans="1:6" ht="12.75">
      <c r="A59" s="12"/>
      <c r="B59" s="12"/>
      <c r="C59" s="12"/>
      <c r="D59" s="23"/>
      <c r="E59" s="26"/>
      <c r="F59" s="9"/>
    </row>
    <row r="60" spans="1:6" ht="63.75">
      <c r="A60" s="14" t="s">
        <v>50</v>
      </c>
      <c r="B60" s="2"/>
      <c r="C60" s="13" t="s">
        <v>119</v>
      </c>
      <c r="D60" s="3">
        <v>3</v>
      </c>
      <c r="E60" s="21"/>
      <c r="F60" s="9">
        <f>SUM(D60*E60)</f>
        <v>0</v>
      </c>
    </row>
    <row r="61" spans="1:6" ht="12.75">
      <c r="A61" s="14"/>
      <c r="B61" s="2"/>
      <c r="C61" s="12"/>
      <c r="D61" s="3"/>
      <c r="E61" s="9"/>
      <c r="F61" s="9"/>
    </row>
    <row r="62" spans="1:6" ht="25.5">
      <c r="A62" s="14" t="s">
        <v>54</v>
      </c>
      <c r="B62" s="2"/>
      <c r="C62" s="13" t="s">
        <v>121</v>
      </c>
      <c r="D62" s="3">
        <v>1</v>
      </c>
      <c r="E62" s="20"/>
      <c r="F62" s="9">
        <f>SUM(D62*E62)</f>
        <v>0</v>
      </c>
    </row>
    <row r="63" spans="1:6" ht="12.75">
      <c r="A63" s="14"/>
      <c r="B63" s="2"/>
      <c r="C63" s="12"/>
      <c r="D63" s="3"/>
      <c r="E63" s="18"/>
      <c r="F63" s="9"/>
    </row>
    <row r="64" spans="1:6" ht="25.5">
      <c r="A64" s="14" t="s">
        <v>57</v>
      </c>
      <c r="B64" s="2"/>
      <c r="C64" s="13" t="s">
        <v>122</v>
      </c>
      <c r="D64" s="52">
        <v>3</v>
      </c>
      <c r="E64" s="20"/>
      <c r="F64" s="9">
        <f>SUM(D64*E64)</f>
        <v>0</v>
      </c>
    </row>
    <row r="65" spans="1:6" ht="12.75">
      <c r="A65" s="14"/>
      <c r="B65" s="2"/>
      <c r="C65" s="17"/>
      <c r="D65" s="52"/>
      <c r="E65" s="20"/>
      <c r="F65" s="9"/>
    </row>
    <row r="66" spans="1:6" ht="25.5">
      <c r="A66" s="14" t="s">
        <v>72</v>
      </c>
      <c r="B66" s="2" t="s">
        <v>246</v>
      </c>
      <c r="C66" s="12" t="s">
        <v>242</v>
      </c>
      <c r="D66" s="3">
        <v>1</v>
      </c>
      <c r="E66" s="9"/>
      <c r="F66" s="9">
        <f>SUM(D66*E66)</f>
        <v>0</v>
      </c>
    </row>
    <row r="67" spans="1:6" ht="12.75">
      <c r="A67" s="14"/>
      <c r="B67" s="2"/>
      <c r="C67" s="12"/>
      <c r="D67" s="3"/>
      <c r="E67" s="9"/>
      <c r="F67" s="9"/>
    </row>
    <row r="68" spans="1:6" ht="25.5">
      <c r="A68" s="14" t="s">
        <v>76</v>
      </c>
      <c r="B68" s="2" t="s">
        <v>128</v>
      </c>
      <c r="C68" s="12" t="s">
        <v>243</v>
      </c>
      <c r="D68" s="3">
        <v>1</v>
      </c>
      <c r="E68" s="9"/>
      <c r="F68" s="9">
        <f>SUM(D68*E68)</f>
        <v>0</v>
      </c>
    </row>
    <row r="69" spans="1:6" ht="12.75">
      <c r="A69" s="14"/>
      <c r="B69" s="2"/>
      <c r="C69" s="12"/>
      <c r="D69" s="3"/>
      <c r="E69" s="9"/>
      <c r="F69" s="9"/>
    </row>
    <row r="70" spans="1:6" ht="25.5">
      <c r="A70" s="12" t="s">
        <v>79</v>
      </c>
      <c r="B70" s="12" t="s">
        <v>162</v>
      </c>
      <c r="C70" s="13" t="s">
        <v>167</v>
      </c>
      <c r="D70" s="23">
        <v>1</v>
      </c>
      <c r="E70" s="27"/>
      <c r="F70" s="9">
        <f>SUM(D70*E70)</f>
        <v>0</v>
      </c>
    </row>
    <row r="71" spans="1:6" ht="12.75">
      <c r="A71" s="54"/>
      <c r="B71" s="55"/>
      <c r="C71" s="56"/>
      <c r="D71" s="52"/>
      <c r="E71" s="20"/>
      <c r="F71" s="21"/>
    </row>
    <row r="72" spans="1:6" ht="51">
      <c r="A72" s="54" t="s">
        <v>80</v>
      </c>
      <c r="B72" s="55"/>
      <c r="C72" s="58" t="s">
        <v>201</v>
      </c>
      <c r="D72" s="59">
        <v>1</v>
      </c>
      <c r="E72" s="20"/>
      <c r="F72" s="20">
        <f>SUM(D72*E72)</f>
        <v>0</v>
      </c>
    </row>
    <row r="73" spans="1:6" ht="12.75">
      <c r="A73" s="12"/>
      <c r="B73" s="12"/>
      <c r="C73" s="12"/>
      <c r="D73" s="23"/>
      <c r="E73" s="24"/>
      <c r="F73" s="24"/>
    </row>
    <row r="74" spans="1:6" ht="12.75">
      <c r="A74" s="2"/>
      <c r="B74" s="64" t="s">
        <v>63</v>
      </c>
      <c r="C74" s="65"/>
      <c r="D74" s="65"/>
      <c r="E74" s="65"/>
      <c r="F74" s="8">
        <f>SUM(F10:F73)</f>
        <v>0</v>
      </c>
    </row>
    <row r="75" spans="1:6" ht="12.75">
      <c r="A75" s="2"/>
      <c r="B75" s="66" t="s">
        <v>59</v>
      </c>
      <c r="C75" s="66"/>
      <c r="D75" s="66"/>
      <c r="E75" s="66"/>
      <c r="F75" s="9">
        <f>F74*0.22</f>
        <v>0</v>
      </c>
    </row>
    <row r="76" spans="1:6" ht="12.75">
      <c r="A76" s="2"/>
      <c r="B76" s="67" t="s">
        <v>64</v>
      </c>
      <c r="C76" s="67"/>
      <c r="D76" s="67"/>
      <c r="E76" s="67"/>
      <c r="F76" s="10">
        <f>F74+F75</f>
        <v>0</v>
      </c>
    </row>
  </sheetData>
  <sheetProtection/>
  <mergeCells count="4">
    <mergeCell ref="B6:F6"/>
    <mergeCell ref="B74:E74"/>
    <mergeCell ref="B75:E75"/>
    <mergeCell ref="B76:E7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77"/>
  <sheetViews>
    <sheetView view="pageBreakPreview" zoomScaleSheetLayoutView="100" zoomScalePageLayoutView="0" workbookViewId="0" topLeftCell="A1">
      <selection activeCell="E11" sqref="E11:E73"/>
    </sheetView>
  </sheetViews>
  <sheetFormatPr defaultColWidth="11.57421875" defaultRowHeight="12.75"/>
  <cols>
    <col min="1" max="1" width="3.28125" style="0" customWidth="1"/>
    <col min="2" max="2" width="11.421875" style="0" customWidth="1"/>
    <col min="3" max="3" width="45.8515625" style="0" customWidth="1"/>
    <col min="4" max="4" width="4.8515625" style="11" customWidth="1"/>
    <col min="5" max="5" width="10.7109375" style="0" customWidth="1"/>
    <col min="6" max="6" width="12.7109375" style="0" customWidth="1"/>
  </cols>
  <sheetData>
    <row r="1" spans="1:6" ht="12.75">
      <c r="A1" s="2"/>
      <c r="B1" s="2"/>
      <c r="C1" s="2"/>
      <c r="D1" s="3"/>
      <c r="E1" s="2"/>
      <c r="F1" s="2"/>
    </row>
    <row r="2" spans="1:6" ht="12.75">
      <c r="A2" s="2"/>
      <c r="B2" s="4" t="s">
        <v>60</v>
      </c>
      <c r="C2" s="2"/>
      <c r="D2" s="3"/>
      <c r="E2" s="2"/>
      <c r="F2" s="2"/>
    </row>
    <row r="3" spans="1:6" ht="12.75">
      <c r="A3" s="2"/>
      <c r="B3" s="4"/>
      <c r="C3" s="2"/>
      <c r="D3" s="3"/>
      <c r="E3" s="2"/>
      <c r="F3" s="2"/>
    </row>
    <row r="4" spans="1:6" ht="12.75">
      <c r="A4" s="2"/>
      <c r="B4" s="4" t="s">
        <v>250</v>
      </c>
      <c r="C4" s="2"/>
      <c r="D4" s="3"/>
      <c r="E4" s="2"/>
      <c r="F4" s="2"/>
    </row>
    <row r="5" spans="1:6" ht="12.75">
      <c r="A5" s="2"/>
      <c r="B5" s="2"/>
      <c r="C5" s="2"/>
      <c r="D5" s="3"/>
      <c r="E5" s="2"/>
      <c r="F5" s="2"/>
    </row>
    <row r="6" spans="1:6" ht="27" customHeight="1">
      <c r="A6" s="2"/>
      <c r="B6" s="62" t="s">
        <v>253</v>
      </c>
      <c r="C6" s="63"/>
      <c r="D6" s="63"/>
      <c r="E6" s="63"/>
      <c r="F6" s="63"/>
    </row>
    <row r="7" spans="1:6" ht="12.75">
      <c r="A7" s="2"/>
      <c r="B7" s="2"/>
      <c r="C7" s="2"/>
      <c r="D7" s="3"/>
      <c r="E7" s="2"/>
      <c r="F7" s="2"/>
    </row>
    <row r="8" spans="1:6" ht="12.75">
      <c r="A8" s="2"/>
      <c r="B8" s="5" t="s">
        <v>61</v>
      </c>
      <c r="C8" s="5" t="s">
        <v>62</v>
      </c>
      <c r="D8" s="6" t="s">
        <v>0</v>
      </c>
      <c r="E8" s="7" t="s">
        <v>1</v>
      </c>
      <c r="F8" s="7" t="s">
        <v>2</v>
      </c>
    </row>
    <row r="9" spans="1:6" ht="12.75">
      <c r="A9" s="2"/>
      <c r="B9" s="2"/>
      <c r="C9" s="2"/>
      <c r="D9" s="3"/>
      <c r="E9" s="2"/>
      <c r="F9" s="2"/>
    </row>
    <row r="10" spans="1:6" ht="12.75">
      <c r="A10" s="55" t="s">
        <v>3</v>
      </c>
      <c r="B10" s="55" t="s">
        <v>146</v>
      </c>
      <c r="C10" s="53" t="s">
        <v>180</v>
      </c>
      <c r="D10" s="52"/>
      <c r="E10" s="20"/>
      <c r="F10" s="21"/>
    </row>
    <row r="11" spans="1:6" ht="12.75">
      <c r="A11" s="55"/>
      <c r="B11" s="55"/>
      <c r="C11" s="53" t="s">
        <v>217</v>
      </c>
      <c r="D11" s="52">
        <v>2</v>
      </c>
      <c r="E11" s="21"/>
      <c r="F11" s="21">
        <f>SUM(D11*E11)</f>
        <v>0</v>
      </c>
    </row>
    <row r="12" spans="1:6" ht="12.75">
      <c r="A12" s="55"/>
      <c r="B12" s="55"/>
      <c r="C12" s="53" t="s">
        <v>218</v>
      </c>
      <c r="D12" s="52">
        <v>10</v>
      </c>
      <c r="E12" s="21"/>
      <c r="F12" s="21">
        <f>SUM(D12*E12)</f>
        <v>0</v>
      </c>
    </row>
    <row r="13" spans="1:6" ht="12.75">
      <c r="A13" s="55"/>
      <c r="B13" s="55"/>
      <c r="C13" s="58" t="s">
        <v>190</v>
      </c>
      <c r="D13" s="52">
        <v>10</v>
      </c>
      <c r="E13" s="21"/>
      <c r="F13" s="21">
        <f>SUM(D13*E13)</f>
        <v>0</v>
      </c>
    </row>
    <row r="14" spans="1:6" ht="12.75">
      <c r="A14" s="55"/>
      <c r="B14" s="55"/>
      <c r="C14" s="58" t="s">
        <v>191</v>
      </c>
      <c r="D14" s="52">
        <v>2</v>
      </c>
      <c r="E14" s="21"/>
      <c r="F14" s="21">
        <f>SUM(D14*E14)</f>
        <v>0</v>
      </c>
    </row>
    <row r="15" spans="1:6" ht="12.75">
      <c r="A15" s="55"/>
      <c r="B15" s="55"/>
      <c r="C15" s="53" t="s">
        <v>192</v>
      </c>
      <c r="D15" s="52">
        <v>1</v>
      </c>
      <c r="E15" s="21"/>
      <c r="F15" s="21">
        <f>SUM(D15*E15)</f>
        <v>0</v>
      </c>
    </row>
    <row r="16" spans="1:6" ht="12.75">
      <c r="A16" s="55"/>
      <c r="B16" s="55"/>
      <c r="C16" s="53"/>
      <c r="D16" s="52"/>
      <c r="E16" s="21"/>
      <c r="F16" s="21"/>
    </row>
    <row r="17" spans="1:6" ht="12.75">
      <c r="A17" s="55" t="s">
        <v>8</v>
      </c>
      <c r="B17" s="55" t="s">
        <v>146</v>
      </c>
      <c r="C17" s="53" t="s">
        <v>219</v>
      </c>
      <c r="D17" s="52"/>
      <c r="E17" s="21"/>
      <c r="F17" s="21"/>
    </row>
    <row r="18" spans="1:6" ht="38.25">
      <c r="A18" s="55"/>
      <c r="B18" s="55"/>
      <c r="C18" s="53" t="s">
        <v>220</v>
      </c>
      <c r="D18" s="52">
        <v>1</v>
      </c>
      <c r="E18" s="21"/>
      <c r="F18" s="21">
        <f aca="true" t="shared" si="0" ref="F18:F23">D18*E18</f>
        <v>0</v>
      </c>
    </row>
    <row r="19" spans="1:6" ht="25.5">
      <c r="A19" s="55"/>
      <c r="B19" s="55"/>
      <c r="C19" s="53" t="s">
        <v>224</v>
      </c>
      <c r="D19" s="52">
        <v>1</v>
      </c>
      <c r="E19" s="21"/>
      <c r="F19" s="21">
        <f t="shared" si="0"/>
        <v>0</v>
      </c>
    </row>
    <row r="20" spans="1:6" ht="25.5">
      <c r="A20" s="55"/>
      <c r="B20" s="55"/>
      <c r="C20" s="53" t="s">
        <v>221</v>
      </c>
      <c r="D20" s="52">
        <v>1</v>
      </c>
      <c r="E20" s="21"/>
      <c r="F20" s="21">
        <f t="shared" si="0"/>
        <v>0</v>
      </c>
    </row>
    <row r="21" spans="1:6" ht="25.5">
      <c r="A21" s="55"/>
      <c r="B21" s="55"/>
      <c r="C21" s="53" t="s">
        <v>223</v>
      </c>
      <c r="D21" s="52">
        <v>1</v>
      </c>
      <c r="E21" s="21"/>
      <c r="F21" s="21">
        <f t="shared" si="0"/>
        <v>0</v>
      </c>
    </row>
    <row r="22" spans="1:6" ht="12.75">
      <c r="A22" s="55"/>
      <c r="B22" s="55"/>
      <c r="C22" s="53" t="s">
        <v>225</v>
      </c>
      <c r="D22" s="52">
        <v>1</v>
      </c>
      <c r="E22" s="21"/>
      <c r="F22" s="21">
        <f t="shared" si="0"/>
        <v>0</v>
      </c>
    </row>
    <row r="23" spans="1:6" ht="51">
      <c r="A23" s="55"/>
      <c r="B23" s="55"/>
      <c r="C23" s="53" t="s">
        <v>222</v>
      </c>
      <c r="D23" s="52">
        <v>1</v>
      </c>
      <c r="E23" s="21"/>
      <c r="F23" s="21">
        <f t="shared" si="0"/>
        <v>0</v>
      </c>
    </row>
    <row r="24" spans="1:6" ht="12.75">
      <c r="A24" s="55"/>
      <c r="B24" s="55"/>
      <c r="C24" s="53"/>
      <c r="D24" s="52"/>
      <c r="E24" s="21"/>
      <c r="F24" s="21"/>
    </row>
    <row r="25" spans="1:6" ht="12.75">
      <c r="A25" s="55" t="s">
        <v>13</v>
      </c>
      <c r="B25" s="55" t="s">
        <v>146</v>
      </c>
      <c r="C25" s="53" t="s">
        <v>227</v>
      </c>
      <c r="D25" s="52"/>
      <c r="E25" s="21"/>
      <c r="F25" s="21"/>
    </row>
    <row r="26" spans="1:6" ht="12.75">
      <c r="A26" s="55"/>
      <c r="B26" s="55"/>
      <c r="C26" s="53" t="s">
        <v>228</v>
      </c>
      <c r="D26" s="52"/>
      <c r="E26" s="21"/>
      <c r="F26" s="21"/>
    </row>
    <row r="27" spans="1:6" ht="12.75">
      <c r="A27" s="55"/>
      <c r="B27" s="55"/>
      <c r="C27" s="53" t="s">
        <v>229</v>
      </c>
      <c r="D27" s="52"/>
      <c r="E27" s="21"/>
      <c r="F27" s="21"/>
    </row>
    <row r="28" spans="1:6" ht="12.75">
      <c r="A28" s="55"/>
      <c r="B28" s="55"/>
      <c r="C28" s="53" t="s">
        <v>230</v>
      </c>
      <c r="D28" s="52"/>
      <c r="E28" s="21"/>
      <c r="F28" s="21"/>
    </row>
    <row r="29" spans="1:6" ht="12.75">
      <c r="A29" s="55"/>
      <c r="B29" s="55"/>
      <c r="C29" s="53" t="s">
        <v>231</v>
      </c>
      <c r="D29" s="52"/>
      <c r="E29" s="21"/>
      <c r="F29" s="21"/>
    </row>
    <row r="30" spans="1:6" ht="12.75">
      <c r="A30" s="55"/>
      <c r="B30" s="55"/>
      <c r="C30" s="53" t="s">
        <v>232</v>
      </c>
      <c r="D30" s="52"/>
      <c r="E30" s="21"/>
      <c r="F30" s="21"/>
    </row>
    <row r="31" spans="1:6" ht="12.75">
      <c r="A31" s="55"/>
      <c r="B31" s="55"/>
      <c r="C31" s="53" t="s">
        <v>233</v>
      </c>
      <c r="D31" s="52"/>
      <c r="E31" s="21"/>
      <c r="F31" s="21"/>
    </row>
    <row r="32" spans="1:6" ht="12.75">
      <c r="A32" s="55"/>
      <c r="B32" s="55"/>
      <c r="C32" s="53" t="s">
        <v>234</v>
      </c>
      <c r="D32" s="52"/>
      <c r="E32" s="21"/>
      <c r="F32" s="21"/>
    </row>
    <row r="33" spans="1:6" ht="12.75">
      <c r="A33" s="55"/>
      <c r="B33" s="55"/>
      <c r="C33" s="53" t="s">
        <v>235</v>
      </c>
      <c r="D33" s="52"/>
      <c r="E33" s="21"/>
      <c r="F33" s="21"/>
    </row>
    <row r="34" spans="1:6" ht="12.75">
      <c r="A34" s="55"/>
      <c r="B34" s="55"/>
      <c r="C34" s="53" t="s">
        <v>236</v>
      </c>
      <c r="D34" s="52"/>
      <c r="E34" s="21"/>
      <c r="F34" s="21"/>
    </row>
    <row r="35" spans="1:6" ht="12.75">
      <c r="A35" s="55"/>
      <c r="B35" s="55"/>
      <c r="C35" s="53" t="s">
        <v>237</v>
      </c>
      <c r="D35" s="52"/>
      <c r="E35" s="21"/>
      <c r="F35" s="21"/>
    </row>
    <row r="36" spans="1:6" ht="12.75">
      <c r="A36" s="55"/>
      <c r="B36" s="55"/>
      <c r="C36" s="53" t="s">
        <v>238</v>
      </c>
      <c r="D36" s="52"/>
      <c r="E36" s="21"/>
      <c r="F36" s="21"/>
    </row>
    <row r="37" spans="1:6" ht="12.75">
      <c r="A37" s="55"/>
      <c r="B37" s="55"/>
      <c r="C37" s="53" t="s">
        <v>239</v>
      </c>
      <c r="D37" s="52">
        <v>1</v>
      </c>
      <c r="E37" s="21"/>
      <c r="F37" s="21">
        <f>D37*E37</f>
        <v>0</v>
      </c>
    </row>
    <row r="38" spans="1:6" ht="12.75">
      <c r="A38" s="55"/>
      <c r="B38" s="55"/>
      <c r="C38" s="53"/>
      <c r="D38" s="52"/>
      <c r="E38" s="21"/>
      <c r="F38" s="21"/>
    </row>
    <row r="39" spans="1:6" ht="25.5">
      <c r="A39" s="55" t="s">
        <v>19</v>
      </c>
      <c r="B39" s="55" t="s">
        <v>146</v>
      </c>
      <c r="C39" s="53" t="s">
        <v>240</v>
      </c>
      <c r="D39" s="52">
        <v>1</v>
      </c>
      <c r="E39" s="21"/>
      <c r="F39" s="21">
        <f>D39*E39</f>
        <v>0</v>
      </c>
    </row>
    <row r="40" spans="1:6" ht="12.75">
      <c r="A40" s="55"/>
      <c r="B40" s="55"/>
      <c r="C40" s="53"/>
      <c r="D40" s="52"/>
      <c r="E40" s="21"/>
      <c r="F40" s="21"/>
    </row>
    <row r="41" spans="1:6" ht="12.75">
      <c r="A41" s="55" t="s">
        <v>23</v>
      </c>
      <c r="B41" s="57" t="s">
        <v>203</v>
      </c>
      <c r="C41" s="53" t="s">
        <v>193</v>
      </c>
      <c r="D41" s="52"/>
      <c r="E41" s="20"/>
      <c r="F41" s="21"/>
    </row>
    <row r="42" spans="1:6" ht="12.75">
      <c r="A42" s="55"/>
      <c r="B42" s="55"/>
      <c r="C42" s="53" t="s">
        <v>189</v>
      </c>
      <c r="D42" s="52"/>
      <c r="E42" s="20"/>
      <c r="F42" s="21"/>
    </row>
    <row r="43" spans="1:6" ht="12.75">
      <c r="A43" s="55"/>
      <c r="B43" s="55"/>
      <c r="C43" s="53" t="s">
        <v>195</v>
      </c>
      <c r="D43" s="52"/>
      <c r="E43" s="20"/>
      <c r="F43" s="21"/>
    </row>
    <row r="44" spans="1:6" ht="25.5">
      <c r="A44" s="55"/>
      <c r="B44" s="55"/>
      <c r="C44" s="53" t="s">
        <v>194</v>
      </c>
      <c r="D44" s="52"/>
      <c r="E44" s="20"/>
      <c r="F44" s="21"/>
    </row>
    <row r="45" spans="1:6" ht="12.75">
      <c r="A45" s="55"/>
      <c r="B45" s="55"/>
      <c r="C45" s="53" t="s">
        <v>196</v>
      </c>
      <c r="D45" s="52"/>
      <c r="E45" s="20"/>
      <c r="F45" s="21"/>
    </row>
    <row r="46" spans="1:6" ht="12.75">
      <c r="A46" s="55"/>
      <c r="B46" s="55"/>
      <c r="C46" s="53" t="s">
        <v>197</v>
      </c>
      <c r="D46" s="52"/>
      <c r="E46" s="21"/>
      <c r="F46" s="21"/>
    </row>
    <row r="47" spans="1:6" ht="12.75">
      <c r="A47" s="57"/>
      <c r="B47" s="57"/>
      <c r="C47" s="58" t="s">
        <v>198</v>
      </c>
      <c r="D47" s="59"/>
      <c r="E47" s="20"/>
      <c r="F47" s="20"/>
    </row>
    <row r="48" spans="1:6" ht="12.75">
      <c r="A48" s="55"/>
      <c r="B48" s="55"/>
      <c r="C48" s="58" t="s">
        <v>202</v>
      </c>
      <c r="D48" s="52"/>
      <c r="E48" s="21"/>
      <c r="F48" s="21"/>
    </row>
    <row r="49" spans="1:6" ht="25.5">
      <c r="A49" s="55"/>
      <c r="B49" s="55"/>
      <c r="C49" s="53" t="s">
        <v>181</v>
      </c>
      <c r="D49" s="52"/>
      <c r="E49" s="21"/>
      <c r="F49" s="21"/>
    </row>
    <row r="50" spans="1:6" ht="12.75">
      <c r="A50" s="55"/>
      <c r="B50" s="55"/>
      <c r="C50" s="53" t="s">
        <v>199</v>
      </c>
      <c r="D50" s="52"/>
      <c r="E50" s="21"/>
      <c r="F50" s="21"/>
    </row>
    <row r="51" spans="1:6" ht="12.75">
      <c r="A51" s="55"/>
      <c r="B51" s="55"/>
      <c r="C51" s="53" t="s">
        <v>188</v>
      </c>
      <c r="D51" s="52"/>
      <c r="E51" s="21"/>
      <c r="F51" s="21"/>
    </row>
    <row r="52" spans="1:6" ht="12.75">
      <c r="A52" s="55"/>
      <c r="B52" s="55"/>
      <c r="C52" s="53" t="s">
        <v>187</v>
      </c>
      <c r="D52" s="52"/>
      <c r="E52" s="21"/>
      <c r="F52" s="21"/>
    </row>
    <row r="53" spans="1:6" ht="12.75">
      <c r="A53" s="55"/>
      <c r="B53" s="55"/>
      <c r="C53" s="53" t="s">
        <v>186</v>
      </c>
      <c r="D53" s="52"/>
      <c r="E53" s="21"/>
      <c r="F53" s="21"/>
    </row>
    <row r="54" spans="1:6" ht="12.75">
      <c r="A54" s="55"/>
      <c r="B54" s="55"/>
      <c r="C54" s="53" t="s">
        <v>182</v>
      </c>
      <c r="D54" s="52"/>
      <c r="E54" s="21"/>
      <c r="F54" s="21"/>
    </row>
    <row r="55" spans="1:6" ht="25.5">
      <c r="A55" s="55"/>
      <c r="B55" s="55"/>
      <c r="C55" s="53" t="s">
        <v>184</v>
      </c>
      <c r="D55" s="52"/>
      <c r="E55" s="21"/>
      <c r="F55" s="21"/>
    </row>
    <row r="56" spans="1:6" ht="38.25">
      <c r="A56" s="55"/>
      <c r="B56" s="55"/>
      <c r="C56" s="53" t="s">
        <v>185</v>
      </c>
      <c r="D56" s="52"/>
      <c r="E56" s="21"/>
      <c r="F56" s="21"/>
    </row>
    <row r="57" spans="1:6" ht="12.75">
      <c r="A57" s="55"/>
      <c r="B57" s="55"/>
      <c r="C57" s="53" t="s">
        <v>183</v>
      </c>
      <c r="D57" s="52">
        <v>1</v>
      </c>
      <c r="E57" s="21"/>
      <c r="F57" s="21">
        <f>D57*E57</f>
        <v>0</v>
      </c>
    </row>
    <row r="58" spans="1:6" ht="12.75">
      <c r="A58" s="55"/>
      <c r="B58" s="55"/>
      <c r="C58" s="56"/>
      <c r="D58" s="52"/>
      <c r="E58" s="21"/>
      <c r="F58" s="21"/>
    </row>
    <row r="59" spans="1:6" ht="63.75">
      <c r="A59" s="55" t="s">
        <v>25</v>
      </c>
      <c r="B59" s="55" t="s">
        <v>203</v>
      </c>
      <c r="C59" s="58" t="s">
        <v>226</v>
      </c>
      <c r="D59" s="52">
        <v>1</v>
      </c>
      <c r="E59" s="21"/>
      <c r="F59" s="21">
        <f>D59*E59</f>
        <v>0</v>
      </c>
    </row>
    <row r="60" spans="1:6" ht="12.75">
      <c r="A60" s="55"/>
      <c r="B60" s="55"/>
      <c r="C60" s="58"/>
      <c r="D60" s="52"/>
      <c r="E60" s="21"/>
      <c r="F60" s="21"/>
    </row>
    <row r="61" spans="1:6" ht="12.75">
      <c r="A61" s="55" t="s">
        <v>29</v>
      </c>
      <c r="B61" s="55" t="s">
        <v>203</v>
      </c>
      <c r="C61" s="58" t="s">
        <v>204</v>
      </c>
      <c r="D61" s="52"/>
      <c r="E61" s="21"/>
      <c r="F61" s="21"/>
    </row>
    <row r="62" spans="1:6" ht="12.75">
      <c r="A62" s="55"/>
      <c r="B62" s="55"/>
      <c r="C62" s="58" t="s">
        <v>205</v>
      </c>
      <c r="D62" s="52"/>
      <c r="E62" s="21"/>
      <c r="F62" s="21"/>
    </row>
    <row r="63" spans="1:6" ht="12.75">
      <c r="A63" s="55"/>
      <c r="B63" s="55"/>
      <c r="C63" s="58" t="s">
        <v>206</v>
      </c>
      <c r="D63" s="52"/>
      <c r="E63" s="21"/>
      <c r="F63" s="21"/>
    </row>
    <row r="64" spans="1:6" ht="12.75">
      <c r="A64" s="55"/>
      <c r="B64" s="55"/>
      <c r="C64" s="58" t="s">
        <v>207</v>
      </c>
      <c r="D64" s="52"/>
      <c r="E64" s="21"/>
      <c r="F64" s="21"/>
    </row>
    <row r="65" spans="1:6" ht="12.75">
      <c r="A65" s="55"/>
      <c r="B65" s="55"/>
      <c r="C65" s="58" t="s">
        <v>214</v>
      </c>
      <c r="D65" s="52"/>
      <c r="E65" s="21"/>
      <c r="F65" s="21"/>
    </row>
    <row r="66" spans="1:6" ht="12.75">
      <c r="A66" s="55"/>
      <c r="B66" s="55"/>
      <c r="C66" s="58" t="s">
        <v>208</v>
      </c>
      <c r="D66" s="52"/>
      <c r="E66" s="21"/>
      <c r="F66" s="21"/>
    </row>
    <row r="67" spans="1:6" ht="12.75">
      <c r="A67" s="55"/>
      <c r="B67" s="55"/>
      <c r="C67" s="58" t="s">
        <v>209</v>
      </c>
      <c r="D67" s="52"/>
      <c r="E67" s="21"/>
      <c r="F67" s="21"/>
    </row>
    <row r="68" spans="1:6" ht="12.75">
      <c r="A68" s="55"/>
      <c r="B68" s="55"/>
      <c r="C68" s="58" t="s">
        <v>210</v>
      </c>
      <c r="D68" s="52"/>
      <c r="E68" s="21"/>
      <c r="F68" s="21"/>
    </row>
    <row r="69" spans="1:6" ht="12.75">
      <c r="A69" s="55"/>
      <c r="B69" s="55"/>
      <c r="C69" s="58" t="s">
        <v>211</v>
      </c>
      <c r="D69" s="52"/>
      <c r="E69" s="21"/>
      <c r="F69" s="21"/>
    </row>
    <row r="70" spans="1:6" ht="12.75">
      <c r="A70" s="55"/>
      <c r="B70" s="55"/>
      <c r="C70" s="58" t="s">
        <v>212</v>
      </c>
      <c r="D70" s="52"/>
      <c r="E70" s="21"/>
      <c r="F70" s="21"/>
    </row>
    <row r="71" spans="1:6" ht="12.75">
      <c r="A71" s="55"/>
      <c r="B71" s="55"/>
      <c r="C71" s="58" t="s">
        <v>213</v>
      </c>
      <c r="D71" s="52"/>
      <c r="E71" s="21"/>
      <c r="F71" s="21"/>
    </row>
    <row r="72" spans="1:6" ht="12.75">
      <c r="A72" s="55"/>
      <c r="B72" s="55"/>
      <c r="C72" s="58" t="s">
        <v>215</v>
      </c>
      <c r="D72" s="52"/>
      <c r="E72" s="21"/>
      <c r="F72" s="21"/>
    </row>
    <row r="73" spans="1:6" ht="12.75">
      <c r="A73" s="55"/>
      <c r="B73" s="55"/>
      <c r="C73" s="58" t="s">
        <v>216</v>
      </c>
      <c r="D73" s="52">
        <v>1</v>
      </c>
      <c r="E73" s="21"/>
      <c r="F73" s="21">
        <f>D73*E73</f>
        <v>0</v>
      </c>
    </row>
    <row r="74" spans="1:6" ht="12.75">
      <c r="A74" s="12"/>
      <c r="B74" s="12"/>
      <c r="C74" s="12"/>
      <c r="D74" s="23"/>
      <c r="E74" s="24"/>
      <c r="F74" s="24"/>
    </row>
    <row r="75" spans="1:6" ht="12.75">
      <c r="A75" s="2"/>
      <c r="B75" s="64" t="s">
        <v>63</v>
      </c>
      <c r="C75" s="65"/>
      <c r="D75" s="65"/>
      <c r="E75" s="65"/>
      <c r="F75" s="8">
        <f>SUM(F10:F74)</f>
        <v>0</v>
      </c>
    </row>
    <row r="76" spans="1:6" ht="12.75">
      <c r="A76" s="2"/>
      <c r="B76" s="66" t="s">
        <v>59</v>
      </c>
      <c r="C76" s="66"/>
      <c r="D76" s="66"/>
      <c r="E76" s="66"/>
      <c r="F76" s="9">
        <f>F75*0.22</f>
        <v>0</v>
      </c>
    </row>
    <row r="77" spans="1:6" ht="12.75">
      <c r="A77" s="2"/>
      <c r="B77" s="67" t="s">
        <v>64</v>
      </c>
      <c r="C77" s="67"/>
      <c r="D77" s="67"/>
      <c r="E77" s="67"/>
      <c r="F77" s="10">
        <f>F75+F76</f>
        <v>0</v>
      </c>
    </row>
  </sheetData>
  <sheetProtection/>
  <mergeCells count="4">
    <mergeCell ref="B75:E75"/>
    <mergeCell ref="B76:E76"/>
    <mergeCell ref="B77:E77"/>
    <mergeCell ref="B6:F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1">
      <selection activeCell="E11" sqref="E11"/>
    </sheetView>
  </sheetViews>
  <sheetFormatPr defaultColWidth="11.57421875" defaultRowHeight="12.75"/>
  <cols>
    <col min="1" max="1" width="3.7109375" style="0" customWidth="1"/>
    <col min="2" max="2" width="11.8515625" style="0" customWidth="1"/>
    <col min="3" max="3" width="44.7109375" style="0" customWidth="1"/>
    <col min="4" max="4" width="4.8515625" style="11" customWidth="1"/>
    <col min="5" max="5" width="10.7109375" style="0" customWidth="1"/>
    <col min="6" max="6" width="12.7109375" style="0" customWidth="1"/>
  </cols>
  <sheetData>
    <row r="1" spans="1:6" ht="12.75">
      <c r="A1" s="2"/>
      <c r="B1" s="2"/>
      <c r="C1" s="2"/>
      <c r="D1" s="3"/>
      <c r="E1" s="2"/>
      <c r="F1" s="2"/>
    </row>
    <row r="2" spans="1:6" ht="12.75">
      <c r="A2" s="2"/>
      <c r="B2" s="4" t="s">
        <v>60</v>
      </c>
      <c r="C2" s="2"/>
      <c r="D2" s="3"/>
      <c r="E2" s="2"/>
      <c r="F2" s="2"/>
    </row>
    <row r="3" spans="1:6" ht="12.75">
      <c r="A3" s="2"/>
      <c r="B3" s="4"/>
      <c r="C3" s="2"/>
      <c r="D3" s="3"/>
      <c r="E3" s="2"/>
      <c r="F3" s="2"/>
    </row>
    <row r="4" spans="1:6" ht="12.75">
      <c r="A4" s="2"/>
      <c r="B4" s="4" t="s">
        <v>251</v>
      </c>
      <c r="C4" s="2"/>
      <c r="D4" s="3"/>
      <c r="E4" s="2"/>
      <c r="F4" s="2"/>
    </row>
    <row r="5" spans="1:6" ht="12.75">
      <c r="A5" s="2"/>
      <c r="B5" s="2"/>
      <c r="C5" s="2"/>
      <c r="D5" s="3"/>
      <c r="E5" s="2"/>
      <c r="F5" s="2"/>
    </row>
    <row r="6" spans="1:6" ht="12.75">
      <c r="A6" s="2"/>
      <c r="B6" s="2"/>
      <c r="C6" s="2"/>
      <c r="D6" s="3"/>
      <c r="E6" s="2"/>
      <c r="F6" s="2"/>
    </row>
    <row r="7" spans="1:6" ht="27" customHeight="1">
      <c r="A7" s="2"/>
      <c r="B7" s="62" t="s">
        <v>253</v>
      </c>
      <c r="C7" s="63"/>
      <c r="D7" s="63"/>
      <c r="E7" s="63"/>
      <c r="F7" s="63"/>
    </row>
    <row r="8" spans="1:6" ht="12.75">
      <c r="A8" s="2"/>
      <c r="B8" s="2"/>
      <c r="C8" s="1"/>
      <c r="D8" s="3"/>
      <c r="E8" s="2"/>
      <c r="F8" s="2"/>
    </row>
    <row r="9" spans="1:6" ht="12.75">
      <c r="A9" s="2"/>
      <c r="B9" s="5" t="s">
        <v>61</v>
      </c>
      <c r="C9" s="5" t="s">
        <v>62</v>
      </c>
      <c r="D9" s="6" t="s">
        <v>0</v>
      </c>
      <c r="E9" s="7" t="s">
        <v>1</v>
      </c>
      <c r="F9" s="7" t="s">
        <v>2</v>
      </c>
    </row>
    <row r="10" spans="1:6" ht="12.75">
      <c r="A10" s="2"/>
      <c r="B10" s="2"/>
      <c r="C10" s="2"/>
      <c r="D10" s="3"/>
      <c r="E10" s="2"/>
      <c r="F10" s="2"/>
    </row>
    <row r="11" spans="1:6" ht="255">
      <c r="A11" s="54" t="s">
        <v>3</v>
      </c>
      <c r="B11" s="55"/>
      <c r="C11" s="58" t="s">
        <v>200</v>
      </c>
      <c r="D11" s="59">
        <v>1</v>
      </c>
      <c r="E11" s="20"/>
      <c r="F11" s="20">
        <f>SUM(D11*E11)</f>
        <v>0</v>
      </c>
    </row>
    <row r="12" spans="1:6" ht="12.75">
      <c r="A12" s="12"/>
      <c r="B12" s="12"/>
      <c r="C12" s="12"/>
      <c r="D12" s="23"/>
      <c r="E12" s="24"/>
      <c r="F12" s="24"/>
    </row>
    <row r="13" spans="1:6" ht="12.75">
      <c r="A13" s="2"/>
      <c r="B13" s="64" t="s">
        <v>63</v>
      </c>
      <c r="C13" s="65"/>
      <c r="D13" s="65"/>
      <c r="E13" s="65"/>
      <c r="F13" s="8">
        <f>SUM(F11:F12)</f>
        <v>0</v>
      </c>
    </row>
    <row r="14" spans="1:6" ht="12.75">
      <c r="A14" s="2"/>
      <c r="B14" s="66" t="s">
        <v>59</v>
      </c>
      <c r="C14" s="66"/>
      <c r="D14" s="66"/>
      <c r="E14" s="66"/>
      <c r="F14" s="9">
        <f>F13*0.22</f>
        <v>0</v>
      </c>
    </row>
    <row r="15" spans="1:6" ht="12.75">
      <c r="A15" s="2"/>
      <c r="B15" s="67" t="s">
        <v>64</v>
      </c>
      <c r="C15" s="67"/>
      <c r="D15" s="67"/>
      <c r="E15" s="67"/>
      <c r="F15" s="10">
        <f>F13+F14</f>
        <v>0</v>
      </c>
    </row>
  </sheetData>
  <sheetProtection/>
  <mergeCells count="4">
    <mergeCell ref="B13:E13"/>
    <mergeCell ref="B14:E14"/>
    <mergeCell ref="B15:E15"/>
    <mergeCell ref="B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2018-05-16T12:51:55Z</cp:lastPrinted>
  <dcterms:created xsi:type="dcterms:W3CDTF">2018-04-23T07:53:59Z</dcterms:created>
  <dcterms:modified xsi:type="dcterms:W3CDTF">2018-07-03T09:58:09Z</dcterms:modified>
  <cp:category/>
  <cp:version/>
  <cp:contentType/>
  <cp:contentStatus/>
</cp:coreProperties>
</file>