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45" firstSheet="2" activeTab="2"/>
  </bookViews>
  <sheets>
    <sheet name="Naslov" sheetId="1" r:id="rId1"/>
    <sheet name="Popis del" sheetId="2" r:id="rId2"/>
    <sheet name="Rekapitulacija" sheetId="3" r:id="rId3"/>
    <sheet name="Skupna rekapitulacija" sheetId="4" r:id="rId4"/>
    <sheet name="Popisi1" sheetId="5" r:id="rId5"/>
  </sheets>
  <definedNames/>
  <calcPr fullCalcOnLoad="1"/>
</workbook>
</file>

<file path=xl/sharedStrings.xml><?xml version="1.0" encoding="utf-8"?>
<sst xmlns="http://schemas.openxmlformats.org/spreadsheetml/2006/main" count="525" uniqueCount="311">
  <si>
    <t>B./ VRATA SKUPAJ:</t>
  </si>
  <si>
    <t>V./ OKNA, VRATA SKUPAJ:</t>
  </si>
  <si>
    <t>Ponudba za izvedbo mora vsebovati vse stroške za kompletno izdelavo pozicije, tudi če v popisu niso eksplicitno navedeni.</t>
  </si>
  <si>
    <t>* V postavkah je potrebno upoštevati vsa spremna in potrebna dela za pričetek in dokončanje del v celoti.</t>
  </si>
  <si>
    <t>* Pred pričetkom del - izkopov mora biti parcela očiščena in odstranjene vse morebitne ovire.</t>
  </si>
  <si>
    <t>* Morebitno pranje vozil in čiščenje cestišča upoštevati v cenah na enoto.</t>
  </si>
  <si>
    <t>* Pri izvajanju zemeljskih del je predvideti sodelovanje z eventuelnim izvajalcem stabilizacije temeljnih tal.</t>
  </si>
  <si>
    <t>* Pri izvajanju zemeljskih del je predvideti sodelovanje z geomehanikom in statikom, ter za eventuelna spremenjena dela pridobiti pisno soglasje odgovornega projektanta.</t>
  </si>
  <si>
    <t>V ceni na enoto betona je potrebno upoštevati vse dodatke za vgrajevanje in nego betona v posebnih pogojih dela.</t>
  </si>
  <si>
    <t>Opisi pozicij so skrajšani. Ponudba za izvedbo mora vsebovati vse stroške za kompletno izdelavo pozicije, tudi če v popisu niso eksplicitno navedeni.</t>
  </si>
  <si>
    <t>I./ KROVSKA DELA SKUPAJ:</t>
  </si>
  <si>
    <t>Dobava in montaža lat dimenzije 12,00 x 2,4 cm na kapu in zaključkih strešin.</t>
  </si>
  <si>
    <t>II./ TESARSKA DELA SKUPAJ:</t>
  </si>
  <si>
    <t>Dobava in montaža visečih strešnih žlebov iz vroče pocinkane in prašno barvane pločevine debeline 0,55 mm, razvite širine 33 cm, kompletno s kljukami, barva po izbiri projektanta in investitorja.</t>
  </si>
  <si>
    <t>Izdelava in montaža vodnih zbiralnikov - kotličkov iz vroče pocinkane in prašno barvane pločevine debeline 1,00 mm, barva po izbiri projektanta in investitorja.</t>
  </si>
  <si>
    <t>1.11</t>
  </si>
  <si>
    <t>5.07</t>
  </si>
  <si>
    <t>5.08</t>
  </si>
  <si>
    <t>5.09</t>
  </si>
  <si>
    <t>7.01</t>
  </si>
  <si>
    <t>B./</t>
  </si>
  <si>
    <t>1.01</t>
  </si>
  <si>
    <t>kg</t>
  </si>
  <si>
    <t>1.02</t>
  </si>
  <si>
    <t>1.03</t>
  </si>
  <si>
    <t>kos</t>
  </si>
  <si>
    <t>1.04</t>
  </si>
  <si>
    <t>1.05</t>
  </si>
  <si>
    <t>III./ KLEPARSKA DELA SKUPAJ:</t>
  </si>
  <si>
    <t>Dobava in montaža vratnih pripir iz ALU kotnika 30/30/3 mm z vgraditvijo v estrih.</t>
  </si>
  <si>
    <t>Izdelava, dobava in montaža raznih manjših ključavničarskih izdelkov, antikorozijska zaščita in dvakratni finalni oplesk v barvi po izbiri projektanta.</t>
  </si>
  <si>
    <t>IV./ KLJUČAVNIČARSKA DELA SKUPAJ:</t>
  </si>
  <si>
    <t>IZGRADNJA ŠPORTNEGA IGRIŠČA V SELU-</t>
  </si>
  <si>
    <t>OBČINA AJDOVŠČINA</t>
  </si>
  <si>
    <t>CESTA 5.MAJA 6a</t>
  </si>
  <si>
    <t>5270 AJDOVŠČINA</t>
  </si>
  <si>
    <t>ODGOVORNI VODJA PROJEKTA:</t>
  </si>
  <si>
    <t xml:space="preserve">NEJC GOSAK, univ.dipl.ing.arh. </t>
  </si>
  <si>
    <t xml:space="preserve"> SKUPNA REKAPITULACIJA</t>
  </si>
  <si>
    <t>NOVA GRADNJA (SHRAMBA IN GARDEROBA)</t>
  </si>
  <si>
    <t>ŠPORTNA IGRIŠČA IN OKOLICA</t>
  </si>
  <si>
    <t>SKUPAJ:</t>
  </si>
  <si>
    <r>
      <t xml:space="preserve">OPOMBA: </t>
    </r>
    <r>
      <rPr>
        <sz val="11"/>
        <rFont val="Times New Roman"/>
        <family val="1"/>
      </rPr>
      <t>Pri novi gradnji so upoštevane skupne količine za objekt shramba in objekt garderoba.</t>
    </r>
  </si>
  <si>
    <t>ZUNANJA VRATA</t>
  </si>
  <si>
    <t>Široki strojni izkop gradbene jame v terenu III. - IV.kategorije z direktnim nakladanjem na kamion - globina izkopa je do 1,00 m.</t>
  </si>
  <si>
    <t>II./ ZEMELJSKA DELA SKUPAJ:</t>
  </si>
  <si>
    <t>Dobava in vgrajevanje betona C25/30 X C2S2Dmax16 v konstrukcije prereza 0,20 m3/m2 - armirano betonska talna plošča debeline 20 cm.</t>
  </si>
  <si>
    <t>III./ BETONSKA IN ARMIRANOBETONSKA DELA SKUPAJ:</t>
  </si>
  <si>
    <t>Izdelava cementne prevleke debeline 1 cm na sveži beton kot podlaga horizontalni hidroizolaciji.</t>
  </si>
  <si>
    <t>Izdelava horizontalne hidroizolacije iz 1x premaza površin z Ibitolom in dveh varjenih bitumenskih trakov debeline 4 mm - Izotekt V4.</t>
  </si>
  <si>
    <t>Izdelava enoslojnih strojnih stenskih ometov z vsemi pomožnimi deli in prenosi.</t>
  </si>
  <si>
    <t>Dobava in polaganje toplotnih izolacij, folij in izvedba parnih zapor.</t>
  </si>
  <si>
    <t>paroprepustna folija (URSA SECO 700), toplotna izolacija (URSA SF 35) v debelini 12 cm - strešna konstrukcija</t>
  </si>
  <si>
    <t>4.22</t>
  </si>
  <si>
    <t>4.23</t>
  </si>
  <si>
    <t>4.24</t>
  </si>
  <si>
    <t>IV./ ZIDARSKA DELA SKUPAJ:</t>
  </si>
  <si>
    <t>Opaž robov armirano betonske talne plošče višine 20 cm z vsemi pomožnimi deli in prenosi.</t>
  </si>
  <si>
    <t>Opaž stebrov kvadratnega tlorisa višine 2,69 - 2,72 m, z vsemi pomožnimi deli in prenosi.</t>
  </si>
  <si>
    <t>Opaž vertikalnih protipotresnih vezi kvadratnega in pravokotnega tlorisa višine 2,69 - 2,72 m.</t>
  </si>
  <si>
    <t>Izdelava lahkih premičnih odrov za zidanje in ometavanje na stolicah višine do 1,50 m.</t>
  </si>
  <si>
    <t>Dobava in montaža lahkih fasadnih odrov višine do 4,00 m, montaža, amortizacija, demontaža in čiščenje.</t>
  </si>
  <si>
    <t>V./ TESARSKA DELA SKUPAJ:</t>
  </si>
  <si>
    <r>
      <t xml:space="preserve">cevi </t>
    </r>
    <r>
      <rPr>
        <sz val="11"/>
        <rFont val="Arial CE"/>
        <family val="0"/>
      </rPr>
      <t>Ø</t>
    </r>
    <r>
      <rPr>
        <sz val="11"/>
        <rFont val="Times New Roman"/>
        <family val="1"/>
      </rPr>
      <t xml:space="preserve"> 200 mm</t>
    </r>
  </si>
  <si>
    <t>dimenzije 60/60/60 cm</t>
  </si>
  <si>
    <r>
      <t xml:space="preserve">OPOMBA: </t>
    </r>
    <r>
      <rPr>
        <sz val="12"/>
        <rFont val="Times New Roman"/>
        <family val="1"/>
      </rPr>
      <t>Mala čistilna naprava je zajeta pri zunanjih delih!</t>
    </r>
  </si>
  <si>
    <t>1./ NOVA GRADNJA (SHRAMBA IN GARDEROBA)</t>
  </si>
  <si>
    <t>SKUPNA REKAPITULACIJA</t>
  </si>
  <si>
    <t>1./ NOVA GRADNJA (SHRAMBA IN GARDEROBA) SKUPAJ:</t>
  </si>
  <si>
    <t>Isto kot postavka 5.01, le okno dimenzije 80/60 cm.</t>
  </si>
  <si>
    <t>Dobava in polaganje talne keramike z odpornimi nedrsečimi keramičnimi ploščicami dimenzije 20/20 cm, A kvalitete, lepljene z Nivedur lepilom, fuge širine 2 - 3 mm, fugirati s prvovrstno fugirno maso, barva po izbiri projektanta - vsi prostori.</t>
  </si>
  <si>
    <t>VII./ MONTAŽNA DELA SKUPAJ.</t>
  </si>
  <si>
    <t>Glajenje zidov z ustreznimi kiti (npr. Jubolin kit) in izravnava (podlaga za npr. Jupol barvo) z vsemi pomožnimi deli, preddeli in transporti - vse etaže.</t>
  </si>
  <si>
    <t>Dvakratni oplesk zidov z barvo po izbiri (npr. Jupol) z vsemi pomožnimi deli, preddeli in transporti, barva po izbiri projektanta.</t>
  </si>
  <si>
    <t>VIII./ SLIKOPLESKARSKA DELA SKUPAJ:</t>
  </si>
  <si>
    <t>VI./ KERAMIČARSKA DELA SKUPAJ:</t>
  </si>
  <si>
    <t>V ceni na enoto armature je potrebno upoštevati vso potrebno statično (distančno) armaturo, PVC distančnike, …</t>
  </si>
  <si>
    <t>Dobava in vgrajevanje betona C25/30 X C1S2Dmax16 v konstrukcije prereza 0,04 - 0,08 m3/m1 - armirano betonski stebri in vertikalne protipotresne vezi.</t>
  </si>
  <si>
    <t>Dobava in vgrajevanje betona C25/30 X C1S2Dmax16 v konstrukcije prereza 0,04 - 0,08 m3/m1 - armirano betonske horizontalne vezi.</t>
  </si>
  <si>
    <t>Dobava in vgrajevanje betona C25/30 X C1S2Dmax16 v konstrukcije prereza 0,04 - 0,08 m3/m1 - armirano betonske preklade.</t>
  </si>
  <si>
    <r>
      <t xml:space="preserve">Dobava, rezanje, krivljenje in polaganje srednje komplicirane rebraste armature RA 400/500, profila do </t>
    </r>
    <r>
      <rPr>
        <sz val="11"/>
        <rFont val="Arial CE"/>
        <family val="0"/>
      </rPr>
      <t>Ø</t>
    </r>
    <r>
      <rPr>
        <sz val="11"/>
        <rFont val="Times New Roman"/>
        <family val="1"/>
      </rPr>
      <t xml:space="preserve"> 12 mm - količina ocenjena.</t>
    </r>
  </si>
  <si>
    <r>
      <t xml:space="preserve">Dobava, rezanje, krivljenje in polaganje srednje komplicirane rebraste armature RA 400/500, profila do </t>
    </r>
    <r>
      <rPr>
        <sz val="11"/>
        <rFont val="Arial CE"/>
        <family val="0"/>
      </rPr>
      <t>Ø</t>
    </r>
    <r>
      <rPr>
        <sz val="11"/>
        <rFont val="Times New Roman"/>
        <family val="1"/>
      </rPr>
      <t xml:space="preserve"> 14 mm in več - količina ocenjena.</t>
    </r>
  </si>
  <si>
    <t>Dobava, rezanje in polaganje mrežaste armature MAG 500/560 - količina ocenjena.</t>
  </si>
  <si>
    <t>8.01</t>
  </si>
  <si>
    <t>8.02</t>
  </si>
  <si>
    <t>ODGOVORNI PROJEKTANT:</t>
  </si>
  <si>
    <t>8.03</t>
  </si>
  <si>
    <t>m2</t>
  </si>
  <si>
    <t>I./</t>
  </si>
  <si>
    <t>PROJEKTNA ORGANIZACIJA:</t>
  </si>
  <si>
    <t>DATUM IZDELAVE:</t>
  </si>
  <si>
    <t>m1</t>
  </si>
  <si>
    <t>II./</t>
  </si>
  <si>
    <t>ZEMELJSKA DELA</t>
  </si>
  <si>
    <t>2.01</t>
  </si>
  <si>
    <t>m3</t>
  </si>
  <si>
    <t>2.02</t>
  </si>
  <si>
    <t>2.03</t>
  </si>
  <si>
    <t>2.04</t>
  </si>
  <si>
    <t>2.05</t>
  </si>
  <si>
    <t>2.06</t>
  </si>
  <si>
    <t>2.07</t>
  </si>
  <si>
    <t>2.08</t>
  </si>
  <si>
    <t>2.09</t>
  </si>
  <si>
    <t>3.01</t>
  </si>
  <si>
    <t>3.02</t>
  </si>
  <si>
    <t>3.03</t>
  </si>
  <si>
    <t>3.04</t>
  </si>
  <si>
    <t>3.05</t>
  </si>
  <si>
    <t>3.06</t>
  </si>
  <si>
    <t>3.07</t>
  </si>
  <si>
    <t>TESARSKA DELA</t>
  </si>
  <si>
    <t>4.01</t>
  </si>
  <si>
    <t>4.02</t>
  </si>
  <si>
    <t>4.03</t>
  </si>
  <si>
    <t>4.04</t>
  </si>
  <si>
    <t>4.05</t>
  </si>
  <si>
    <t>4.06</t>
  </si>
  <si>
    <t>V./</t>
  </si>
  <si>
    <t>ZIDARSKA DELA</t>
  </si>
  <si>
    <t>5.01</t>
  </si>
  <si>
    <t>5.02</t>
  </si>
  <si>
    <t>5.03</t>
  </si>
  <si>
    <t>5.04</t>
  </si>
  <si>
    <t>5.05</t>
  </si>
  <si>
    <t>6.01</t>
  </si>
  <si>
    <t>6.03</t>
  </si>
  <si>
    <t>6.04</t>
  </si>
  <si>
    <t>POPIS DEL S KOLIČINAMI</t>
  </si>
  <si>
    <t>A.</t>
  </si>
  <si>
    <t>GRADBENA DELA</t>
  </si>
  <si>
    <t>Opaži za betonske površine morajo biti izdelani, da je površina betonov primerna za nadaljno obdelavo.</t>
  </si>
  <si>
    <t>1./</t>
  </si>
  <si>
    <t>METEORNA KANALIZACIJA</t>
  </si>
  <si>
    <t>Strojno - ročni izkop (80% strojno, 20% ročno) jarkov v terenu III. - IV. kategorije, globine 0,70 - 1,00 m  in širine 50 - 60 cm z odmetom materiala na rob izkopa (v količini je upoštevan tudi izkop za jaške).</t>
  </si>
  <si>
    <t>Izdelava peščene posteljice iz peska 0 - 4 mm v debelini 10 cm.</t>
  </si>
  <si>
    <t>a./</t>
  </si>
  <si>
    <t>b./</t>
  </si>
  <si>
    <r>
      <t xml:space="preserve">Kompletna izdelava peskolovcev </t>
    </r>
    <r>
      <rPr>
        <sz val="11"/>
        <rFont val="Arial CE"/>
        <family val="0"/>
      </rPr>
      <t>Ø</t>
    </r>
    <r>
      <rPr>
        <sz val="11"/>
        <rFont val="Times New Roman"/>
        <family val="1"/>
      </rPr>
      <t xml:space="preserve"> 40 cm iz betonskih cevi, kompletno z izdelavo priključkov, betoniranjem dna in betonskim pokrovom, globina peskolovcev do 1,00 m.</t>
    </r>
  </si>
  <si>
    <t>Obsip cevi iz peska 0 - 4 mm v višini 20 cm nad cevjo.</t>
  </si>
  <si>
    <t>Zasip kanalizacijskih cevi po položitvi z materialom od izkopa.</t>
  </si>
  <si>
    <t>Čiščenje terena po končanju kanalizacijskih del.</t>
  </si>
  <si>
    <t>Odvoz odvečnega materiala od izkopa III. - IV. kategorije v stalno deponijo na razdaljo 5 km, kompletno z nakladanjem na kamion z upoštevanjem plačila deponije.</t>
  </si>
  <si>
    <t>1./ METEORNA KANALIZACIJA SKUPAJ:</t>
  </si>
  <si>
    <t>2./</t>
  </si>
  <si>
    <t>FEKALNA KANALIZACIJA</t>
  </si>
  <si>
    <t>Izdelava notranjih revizijskih jaškov, kompletno z izdelavo priključkov, betoniranjem dna in INOX smradozapornim pokrovom.</t>
  </si>
  <si>
    <t>c./</t>
  </si>
  <si>
    <t>Izdelava zunanjih revizijskih jaškov iz betonskih cevi kompletno z izdelavo priključkov, betoniranjem dna in litoželeznim tesnilnim pokrovom - jaški so globine 1,00 - 1,50 m.</t>
  </si>
  <si>
    <r>
      <t xml:space="preserve">jaški </t>
    </r>
    <r>
      <rPr>
        <sz val="11"/>
        <rFont val="Arial CE"/>
        <family val="0"/>
      </rPr>
      <t>Ø</t>
    </r>
    <r>
      <rPr>
        <sz val="11"/>
        <rFont val="Times New Roman"/>
        <family val="1"/>
      </rPr>
      <t xml:space="preserve"> 60 cm</t>
    </r>
  </si>
  <si>
    <t>2.11</t>
  </si>
  <si>
    <t>2./ FEKALNA KANALIZACIJA SKUPAJ:</t>
  </si>
  <si>
    <t>BETONSKA IN ARMIRANO BETONSKA DELA</t>
  </si>
  <si>
    <t>KANALIZACIJA</t>
  </si>
  <si>
    <t>A. GRADBENA DELA SKUPAJ:</t>
  </si>
  <si>
    <t>B.</t>
  </si>
  <si>
    <t>OBRTNIŠKA DELA</t>
  </si>
  <si>
    <t>KLEPARSKA DELA</t>
  </si>
  <si>
    <t>KLJUČAVNIČARSKA DELA</t>
  </si>
  <si>
    <t>KERAMIČARSKA DELA</t>
  </si>
  <si>
    <t>SLIKOPLESKARSKA DELA</t>
  </si>
  <si>
    <t>B. OBRTNIŠKA DELA SKUPAJ:</t>
  </si>
  <si>
    <t>A./</t>
  </si>
  <si>
    <t>1.06</t>
  </si>
  <si>
    <r>
      <t xml:space="preserve">Ročno planiranje tamponskega sloja s točnostjo </t>
    </r>
    <r>
      <rPr>
        <u val="single"/>
        <sz val="11"/>
        <rFont val="Times New Roman"/>
        <family val="1"/>
      </rPr>
      <t>+</t>
    </r>
    <r>
      <rPr>
        <sz val="11"/>
        <rFont val="Times New Roman"/>
        <family val="1"/>
      </rPr>
      <t xml:space="preserve"> 3 cm.</t>
    </r>
  </si>
  <si>
    <t>3.08</t>
  </si>
  <si>
    <t>kpl</t>
  </si>
  <si>
    <t>KV UR</t>
  </si>
  <si>
    <t>PK UR</t>
  </si>
  <si>
    <t>4.07</t>
  </si>
  <si>
    <t>Kompletna zakoličba objekta z označitvijo karakterističnih točk.</t>
  </si>
  <si>
    <t>ur</t>
  </si>
  <si>
    <t>1.07</t>
  </si>
  <si>
    <t>OBJEKT:</t>
  </si>
  <si>
    <t>III./</t>
  </si>
  <si>
    <t>IV./</t>
  </si>
  <si>
    <t>VI./</t>
  </si>
  <si>
    <t>VII./</t>
  </si>
  <si>
    <t>VIII./</t>
  </si>
  <si>
    <t>Grobo čiščenje objekta med gradnjo - upoštevana enkratna površina vseh etaž.</t>
  </si>
  <si>
    <t>Finalno čiščenje objekta po končanju vseh del (tlaki, stenska keramika, okna, vrata).</t>
  </si>
  <si>
    <t>Razna nepredvidena dela, pomoč obrtnikom in inštalaterjem (obračun po dejanskih stroških) - ocena.</t>
  </si>
  <si>
    <r>
      <t xml:space="preserve">Strojno - ročno planiranje dna gradbene jame s točnostjo </t>
    </r>
    <r>
      <rPr>
        <u val="single"/>
        <sz val="11"/>
        <rFont val="Times New Roman"/>
        <family val="1"/>
      </rPr>
      <t>+</t>
    </r>
    <r>
      <rPr>
        <sz val="11"/>
        <rFont val="Times New Roman"/>
        <family val="1"/>
      </rPr>
      <t xml:space="preserve"> 5 cm.</t>
    </r>
  </si>
  <si>
    <t xml:space="preserve">  SKUPAJ Z DDV:</t>
  </si>
  <si>
    <t>1.08</t>
  </si>
  <si>
    <t>1.09</t>
  </si>
  <si>
    <t>Opaž horizontalnih vezi višine do 20 cm, z vsemi pomožnimi deli in prenosi.</t>
  </si>
  <si>
    <r>
      <t xml:space="preserve">cevi </t>
    </r>
    <r>
      <rPr>
        <sz val="11"/>
        <rFont val="Arial CE"/>
        <family val="0"/>
      </rPr>
      <t>Ø</t>
    </r>
    <r>
      <rPr>
        <sz val="11"/>
        <rFont val="Times New Roman"/>
        <family val="1"/>
      </rPr>
      <t xml:space="preserve"> 150 mm</t>
    </r>
  </si>
  <si>
    <t>ŠPELA GOSAK, univ.dipl.ing.arh. A-0292</t>
  </si>
  <si>
    <t>PRIPRAVLJALNA IN PREDHODNA DELA</t>
  </si>
  <si>
    <t>KROVSKA DELA</t>
  </si>
  <si>
    <t>OKNA, VRATA</t>
  </si>
  <si>
    <t>MONTAŽNA DELA</t>
  </si>
  <si>
    <t>Ureditev gradbišča - postavitev gradbenih kontejnerjev, gradbiščnih ograj, sanitarij in odstranitev po končanju vseh del, skladno z varnostnim načrtom in po popisih varnostnega načrta.</t>
  </si>
  <si>
    <t>Postavitev gradbenih profilov z označitvijo višinskih točk in smeri posameznih delov objekta.</t>
  </si>
  <si>
    <t>Razna pripravljalna ali predhodna dela, ki jih v času projektiranja ni možno predvideti.</t>
  </si>
  <si>
    <t>ocena</t>
  </si>
  <si>
    <t>I./ PRIPRAVLJALNA IN PREDHODNA DELA SKUPAJ:</t>
  </si>
  <si>
    <t>* Izvajalec del pridobi vso potrebno dokumentacijo za deponiranje izkopanega materiala in odpadkov.</t>
  </si>
  <si>
    <t>* Strošek deponiranja izkopanih materialov upoštevati v ceni na enoto.</t>
  </si>
  <si>
    <t>Odvoz odvečnega materiala III. - IV.kategorije od izkopa v stalno deponijo na razdaljo 5 km, kompletno z nakladanjem na kamion z upoštevanjem plačila deponije.</t>
  </si>
  <si>
    <t>BETONSKA IN ARMIRANOBETONSKA DELA</t>
  </si>
  <si>
    <t>Vsa betonska dela se morajo izvajati v skladu s projektom betona. Odvzem kock in kontrola betona morata biti poverjena pooblaščeni instituciji. Izvajalec je dolžan nadzorni službi predložiti vse ateste in certifikate za armaturo ter rezultate preiskav betona. Izvajalec je dolžan pridobiti končno poročilo preiskav betona, ki ga izvede pooblaščena institucija, kar je vkalkulirano v ceni po enoti mere.</t>
  </si>
  <si>
    <t>Izdelava in montaža predpražnika dimenzije 120/80 cm in okvirja iz kotnih profilov 40/40/4 mm, 1x minizirano, 2x finalno pleskano (vrsta predpražnika po izbiri projektanta) - zunanji predpražniki.</t>
  </si>
  <si>
    <t>A./ OKNA</t>
  </si>
  <si>
    <t>4.08</t>
  </si>
  <si>
    <t>4.10</t>
  </si>
  <si>
    <t>2.10</t>
  </si>
  <si>
    <t>5.10</t>
  </si>
  <si>
    <t>A./ OKNA SKUPAJ:</t>
  </si>
  <si>
    <t>B./ VRATA</t>
  </si>
  <si>
    <t>PRIPRAVLJALNA DELA</t>
  </si>
  <si>
    <t>Razna pripravljalna ali predhodna dela, ki jih predhodno ni možno predvideti - ocena.</t>
  </si>
  <si>
    <t>PRIPRAVLJALNA DELA SKUPAJ:</t>
  </si>
  <si>
    <t>2.12</t>
  </si>
  <si>
    <t>2.15</t>
  </si>
  <si>
    <t>Humuziranje brežin in zelenic v debelini 15 cm s planiranjem ter posejanjem s travnim semenom s potrebnim dovozom humuza iz gradbiščne deponije.</t>
  </si>
  <si>
    <t>2.16</t>
  </si>
  <si>
    <t>ZEMELJSKA DELA SKUPAJ:</t>
  </si>
  <si>
    <t>ODVODNJAVANJE</t>
  </si>
  <si>
    <t>2.19</t>
  </si>
  <si>
    <t>2.20</t>
  </si>
  <si>
    <r>
      <t xml:space="preserve">Ročno planiranje dna jarkov s točnostjo </t>
    </r>
    <r>
      <rPr>
        <u val="single"/>
        <sz val="11"/>
        <rFont val="Times New Roman"/>
        <family val="1"/>
      </rPr>
      <t>+</t>
    </r>
    <r>
      <rPr>
        <sz val="11"/>
        <rFont val="Times New Roman"/>
        <family val="1"/>
      </rPr>
      <t xml:space="preserve"> 3 cm, s povprečnim odkopom 0,03 m3/m2 in odmetom materiala na rob izkopa.</t>
    </r>
  </si>
  <si>
    <t>2.21</t>
  </si>
  <si>
    <t>INVESTITOR:</t>
  </si>
  <si>
    <t>AREALINE d.o.o.</t>
  </si>
  <si>
    <t>NOVI TRG 9</t>
  </si>
  <si>
    <t>6230 POSTOJNA</t>
  </si>
  <si>
    <t>2.23</t>
  </si>
  <si>
    <t>Kompletna izdelava jaškov odvodnjavanja.</t>
  </si>
  <si>
    <r>
      <t xml:space="preserve">Izdelava ponikovalnice iz perforiranih betonskih cevi </t>
    </r>
    <r>
      <rPr>
        <sz val="11"/>
        <rFont val="Arial CE"/>
        <family val="0"/>
      </rPr>
      <t>Ø</t>
    </r>
    <r>
      <rPr>
        <sz val="11"/>
        <rFont val="Times New Roman"/>
        <family val="1"/>
      </rPr>
      <t xml:space="preserve"> 80 cm z vgrajevanjem kamnitega materiala, kompletno z izkopom, zasipom in izdelavo priključkov, globina je 1,50 - 2,00 m, vgrajen je litoželezen pokrov nosilnosti 125 Kn.</t>
    </r>
  </si>
  <si>
    <t>2.24</t>
  </si>
  <si>
    <t>2.25</t>
  </si>
  <si>
    <t>2.27</t>
  </si>
  <si>
    <t>2.28</t>
  </si>
  <si>
    <t>Odvoz odvečne zemlje od izkopa v stalno deponijo, kompletno z nakladanjem na kamion, razplaniranjem materiala v deponiji, odvoz na 5 km z upoštevanjem plačila deponije.</t>
  </si>
  <si>
    <t>2.29</t>
  </si>
  <si>
    <t>Razna nepredvidena dela, ki jih predhodno ni mogoče predvideti - ocena.</t>
  </si>
  <si>
    <t>ODVODNJAVANJE SKUPAJ:</t>
  </si>
  <si>
    <t>2.30</t>
  </si>
  <si>
    <t>2.31</t>
  </si>
  <si>
    <t>2.32</t>
  </si>
  <si>
    <t>2.33</t>
  </si>
  <si>
    <t>2.34</t>
  </si>
  <si>
    <t>2.35</t>
  </si>
  <si>
    <t>2./ ŠPORTNA IGRIŠČA IN OKOLICA SKUPAJ:</t>
  </si>
  <si>
    <t>Površinski izkop humusa, material I. - II.kategorije v debelini 15 -20 cm z odrivom v deponijo na gradbišču na razdaljo 10 - 20 m.</t>
  </si>
  <si>
    <t>Izdelava cementnih estrihov C16/20, mikroarmirani in dilatirani. V prostorih s sifoni je estrih v naklonu 1 %. Debelina estriha je 6 cm - pritličje.</t>
  </si>
  <si>
    <r>
      <t xml:space="preserve">Kompletna izvedba kompaktne čistilne naprave za čiščenje odpadnih voda proizvajalca BMS, naprava je tipa BL 300 BLIVET. Naprava je okroglo </t>
    </r>
    <r>
      <rPr>
        <sz val="11"/>
        <rFont val="Arial CE"/>
        <family val="0"/>
      </rPr>
      <t>Ø</t>
    </r>
    <r>
      <rPr>
        <sz val="11"/>
        <rFont val="Times New Roman"/>
        <family val="1"/>
      </rPr>
      <t xml:space="preserve"> 2,75 m, globina je 2,86 m. Izvede se na armirano betonsko ploščo, upoštevana so vsa ostala gradbena, strojna in elektro dela. Osnovne karakteristike: povprečni 24-urni pretok je 170 l/h, povprečni pretok 4,0 m3/dan (izvedba po navodilih proizvajalca).</t>
    </r>
  </si>
  <si>
    <t>POPIS DEL S KOLIČINAMI</t>
  </si>
  <si>
    <t>VI./ KANALIZACIJA (1 + 2 ) SKUPAJ:</t>
  </si>
  <si>
    <t xml:space="preserve">Dobava in montaža  strešne opečne kritine -korci. V ceni je zajeti tudi  zaščitno mrežico na kapu in ves pritrdilni material. </t>
  </si>
  <si>
    <t>Dobava in montaža  SLEMENJAKOV z vsem potrebnim pritrdilnim materialom.</t>
  </si>
  <si>
    <t>Dobava in montaža zračnikov sestoječih iz fleksibilne priključne PVC cevi, strešnika za odzračnik in opečnega odzračnika.</t>
  </si>
  <si>
    <t xml:space="preserve">Izdelava in montaža obrobe iz vroče pocinkane in prašno barvane pločevine debeline 0,55 mm, razvite širine 40 cm na kapu in čelu strešin, barva po izbiri projektanta in investitorja </t>
  </si>
  <si>
    <t>Okna so po zasnovi prilagojena funkciji prostora in ritmu na fasadi. So kompaktna, PVC izvedbe  z dvojno zasteklitvijo (Termopan steklo 6/12/6/12/6) ter toplotno izolacijo (UW), ki ne sme biti večja od K=1.1 W/m2K. Okna so izdelana tako, da je možna enostavna zamenjava stekel in je zagotovljen odvod meteorne vode. Okna imajo vgrajene PVC rolete.</t>
  </si>
  <si>
    <t>Notranje police so PVC, zunanje ALU.</t>
  </si>
  <si>
    <t>Zunanja enokrilna PVC vrata s PVC podbojem, krila polna  s samozapiralom in tremi nasadili, cilindrična ključavnica (kodiran ključ) - dimenzije vrat 90/210 cm.</t>
  </si>
  <si>
    <t xml:space="preserve">Dobava materiala in montaža stropov iz mavčno kartonskih plošč debeline 12,5 mm (plošče so ognjevarne Ei30), skupno z izdelavo kovinske podkonstrukcije in bandažiranjem stikov (toplotna izolacija je zajeta pri zidarskih delih) </t>
  </si>
  <si>
    <t xml:space="preserve">Bandažiranje, kitanje in dvakratni oplesk z ustrezno barvo za mavčno kartonske plošče (npr. Jupol Gold barva), barva po izbiri projektanta </t>
  </si>
  <si>
    <t xml:space="preserve">      , + 22% DDV:</t>
  </si>
  <si>
    <t>Kompletna zakoličba objektov z označitvijo karakterističnih točk (tribune).</t>
  </si>
  <si>
    <t xml:space="preserve">Postavitev gradbenih profilov z označitvijo višinskih točk </t>
  </si>
  <si>
    <t>Dobava, vgrajevanje in strojno utrjevanje gramoznega materiala granulacije 0 - 30 mm, za tamponski sloj z utrjevanjem po slojih do potrebne zbitosti (min. 100 Mp).</t>
  </si>
  <si>
    <r>
      <t xml:space="preserve">Ročno planiranje tamponskega sloja s točnostjo </t>
    </r>
    <r>
      <rPr>
        <u val="single"/>
        <sz val="11"/>
        <rFont val="Times New Roman"/>
        <family val="1"/>
      </rPr>
      <t>+</t>
    </r>
    <r>
      <rPr>
        <sz val="11"/>
        <rFont val="Times New Roman"/>
        <family val="1"/>
      </rPr>
      <t xml:space="preserve"> 2 cm.</t>
    </r>
  </si>
  <si>
    <t>Strojni izkop -stopničast- v terenu III. - IV.kategorije z odmetom na rob izkopa in kasnejšim zasipom za zidovi tribun.</t>
  </si>
  <si>
    <r>
      <t xml:space="preserve">Strojno - ročno planiranje terena s točnostjo </t>
    </r>
    <r>
      <rPr>
        <u val="single"/>
        <sz val="11"/>
        <rFont val="Times New Roman"/>
        <family val="1"/>
      </rPr>
      <t>+</t>
    </r>
    <r>
      <rPr>
        <sz val="11"/>
        <rFont val="Times New Roman"/>
        <family val="1"/>
      </rPr>
      <t xml:space="preserve"> 5 cm.</t>
    </r>
  </si>
  <si>
    <t>Strojno - ročni izkop (80% strojno, 20% ročno) jarkov v terenu III. - IV. kategorije, globine 0,70 - 1,50 m  in širine 60 - 70 cm z odmetom materiala na rob izkopa (v količini je upoštevan tudi izkop za jaške).</t>
  </si>
  <si>
    <r>
      <t xml:space="preserve">Ročno planiranje dna jarkov s točnostjo </t>
    </r>
    <r>
      <rPr>
        <u val="single"/>
        <sz val="11"/>
        <rFont val="Times New Roman"/>
        <family val="1"/>
      </rPr>
      <t>+</t>
    </r>
    <r>
      <rPr>
        <sz val="11"/>
        <rFont val="Times New Roman"/>
        <family val="1"/>
      </rPr>
      <t xml:space="preserve"> 3 cm.</t>
    </r>
  </si>
  <si>
    <t xml:space="preserve"> Okna se izvedejo po shemah, barva po izbiri projektanta, pred pričetkom del je preveriti dimenzije na mestu samem.</t>
  </si>
  <si>
    <t>Enokrilno PVC okno, horizontalno in vertikalno odpiranje, zasteklitev Termopan steklo, notranja polica PVC , zunanja polica ALU, vgrajena PVC roleta - okna dimenzije 60/60 cm.</t>
  </si>
  <si>
    <t>UREDITEV TRIBUN</t>
  </si>
  <si>
    <t>Dvostranski opaž stopničastih temeljev vključno z opažem čel</t>
  </si>
  <si>
    <t>Zidanje zidov z opečnim modularnim blokom v debelini 30 cm v g.p.c. malti 1:3:9, z vsemi pomožnimi deli in prenosi.</t>
  </si>
  <si>
    <t>Zidanje predelnih sten z opečnim modularnim blokom v debelini 10 cm, v g.p.c. malti 1:3:9, z vsemi pomožnimi deli in prenosi.</t>
  </si>
  <si>
    <t>Opaž čel nasednih plošč z vsavitvijo trikoznih robnih letev - višina plošče 15cm</t>
  </si>
  <si>
    <t>Dobava in vgradnja armature RA400/500 prer do fi 12mm,</t>
  </si>
  <si>
    <t>Dobava in vgradnja armaturnih mrež MAG500/560.</t>
  </si>
  <si>
    <t>Predhodna priprava in čiščenje terena pred pričetkom vseh del.</t>
  </si>
  <si>
    <t>Dobava in vgrajevanje betona C30/37 X C1S3Dmax16 v konstrukcije prereza 0,08 - 0,12 m3/m1 -  nosilci,strešne plošče</t>
  </si>
  <si>
    <t>Opaž preklad in nosilcev višine podpiranja 2,69 - 2,72 m, z vsemi pomožnimi deli in prenosi.</t>
  </si>
  <si>
    <t xml:space="preserve">Opaž strešnih poševnih plošč vključno z vstavitvijo trikotnih odkapnih in robnih letev. Višina podpiranja do 3,5m </t>
  </si>
  <si>
    <t>Izdelava in namestitev škatelj za prehod instalacij skozi armirano betonske plošče.</t>
  </si>
  <si>
    <r>
      <t xml:space="preserve">cevi </t>
    </r>
    <r>
      <rPr>
        <sz val="11"/>
        <rFont val="Arial CE"/>
        <family val="0"/>
      </rPr>
      <t>Ø</t>
    </r>
    <r>
      <rPr>
        <sz val="11"/>
        <rFont val="Times New Roman"/>
        <family val="1"/>
      </rPr>
      <t xml:space="preserve"> 75 mm</t>
    </r>
  </si>
  <si>
    <t>Dobava in pritrjevanje letev 3/5cm za streho krito skorci, vključno z vzdolžnimi letvami in vsem pritrdilnim materialom.</t>
  </si>
  <si>
    <r>
      <t xml:space="preserve">Dobava in montaža PVC kolen </t>
    </r>
    <r>
      <rPr>
        <sz val="11"/>
        <rFont val="Arial CE"/>
        <family val="0"/>
      </rPr>
      <t>Ø</t>
    </r>
    <r>
      <rPr>
        <sz val="11"/>
        <rFont val="Times New Roman"/>
        <family val="1"/>
      </rPr>
      <t xml:space="preserve"> 10 cm za priključek v peskolovce.</t>
    </r>
  </si>
  <si>
    <t>Isto kot postavka 5.01, le okno dimenzije 180/140 cm.</t>
  </si>
  <si>
    <t>Površinski izkop zemljine, material I. - II. kategorije v debelini do15cm z odrivanjem do 10m in grobim planiranjem na različnih višinah.</t>
  </si>
  <si>
    <t>Kombiniran strojno - ročni izkop jarkov (90% strojno, 10% ročno) globine 0 - 2 m, širine 60 - 80 cm, v terenu III. - IV.kategorije z odmetom materiala na rob izkopa (kanalizacije, odvodnjavanja, jaški).</t>
  </si>
  <si>
    <t>Zasip ČN, ponikovalnice in jaškov  z gramoznim materialom.</t>
  </si>
  <si>
    <t>OPOMBA: Cevi in izkopi so zajeti pri kanalizaciji objektov.</t>
  </si>
  <si>
    <t>Dobava, vgrajevanje in strojno utrjevanje gramoznega materiala granulacije 0 - 30 mm, za tamponski sloj z utrjevanjem po slojih do potrebne zbitosti min. 100 Mp - pod tlaki.</t>
  </si>
  <si>
    <t xml:space="preserve">Dvostranski opaž čelnih zidcev tribun vidne betonske površine </t>
  </si>
  <si>
    <t>Kompletna izdelava vertikalne hidroizolacije skupno z zaščito - cementna prevleka, 1x premaz površin z Ibitolom, 2x varjen bitumenski trak debeline 4 mm - Izotekt V4, toplotna izolacija 6 cm (npr. FIBRANxps 300-L ali stirodur) in zaščita toplotne izolacije.</t>
  </si>
  <si>
    <t>tesnilna folija (URSA SECO 500), toplotna izolacija (URSA TEP) v debelini 6 cm - pritličje</t>
  </si>
  <si>
    <t>Izdelava fasade v sledeči izvedbi: toplotna izolacija STYRODUR 6 cm, lepilna malta, plastificirana plastična mrežica, lepilna malta, zaključni silikatni omet z vsemi pomožnimi deli in prenosi - barva po izbiri projektanta.</t>
  </si>
  <si>
    <t>Dobava in polaganje PVC UK, SN8 cevi, z zastičenjem stikov in delnim obbetoniranjem.</t>
  </si>
  <si>
    <r>
      <t xml:space="preserve">jaški </t>
    </r>
    <r>
      <rPr>
        <sz val="11"/>
        <rFont val="Arial CE"/>
        <family val="0"/>
      </rPr>
      <t>Ø</t>
    </r>
    <r>
      <rPr>
        <sz val="11"/>
        <rFont val="Times New Roman"/>
        <family val="1"/>
      </rPr>
      <t xml:space="preserve"> 40 cm</t>
    </r>
  </si>
  <si>
    <r>
      <t xml:space="preserve">Dobava in montaža odtočnih cevi </t>
    </r>
    <r>
      <rPr>
        <sz val="11"/>
        <rFont val="Arial CE"/>
        <family val="0"/>
      </rPr>
      <t>Ø</t>
    </r>
    <r>
      <rPr>
        <sz val="11"/>
        <rFont val="Times New Roman"/>
        <family val="1"/>
      </rPr>
      <t xml:space="preserve"> 10 cm iz vroče pocinkane in prašno barvane pločevine debeline 0,55 mm, kompletno s pritrdilnim materialom, koleni, barva po izbiri projektanta in investitorja.</t>
    </r>
  </si>
  <si>
    <t>Zunanja enokrilna PVC vrata s PVC podbojem, krila polna  s samozapiralom in tremi nasadili, cilindrična ključavnica (kodiran ključ) - dimenzije vrat 100/210 cm.</t>
  </si>
  <si>
    <t>Dobava in polaganje stenske keramike, ploščice so dimenzije 20/30 cm, A kvalitete, lepljene z Nivedur lepilom, fuge širine 2 - 3 mm, fugirati s prvovrstno fugirno maso (pod keramiko je obvezno izvesti hidrostop elastic premaz), keramika je položena do 2,30m, barva po izbiri projektanta - WC moški, WC ženske in tuš kabine.</t>
  </si>
  <si>
    <t>Dobava in polaganje nizkostenske keramične obrobe višine 10 cm, lepljene z Nivedur lepilom, fuge širine 2 - 3 mm, fugirati s prvovrstno fugirno maso, barva po izbiri projektanta - vsi prostori, razen sanitarij in tuša.</t>
  </si>
  <si>
    <t>Obsip ČN z betonsko stabilizacijo, ponikovalnice in jaškov s peskom 0 - 4 mm.</t>
  </si>
  <si>
    <r>
      <t xml:space="preserve">Zbirni betonski jašek  </t>
    </r>
    <r>
      <rPr>
        <sz val="11"/>
        <rFont val="Arial CE"/>
        <family val="0"/>
      </rPr>
      <t>Ø</t>
    </r>
    <r>
      <rPr>
        <sz val="11"/>
        <rFont val="Times New Roman"/>
        <family val="1"/>
      </rPr>
      <t xml:space="preserve"> 60 cm, globine 1,00 m, kompletno z izdelavo priključkov,  dna in litoželeznim pokrovom nosilnosti 250 Kn.</t>
    </r>
  </si>
  <si>
    <t>Dobava in vgradnja betona C25/30X C1s3 D max16 v konstrukcije prer do 0,20  m3/m2 - zidovi in plošče tribun.</t>
  </si>
  <si>
    <t>NOVA GRADNJA IN UREDITEV - IV.Faza</t>
  </si>
  <si>
    <t>09.10.2017</t>
  </si>
  <si>
    <t>Izdelava  varnostnega načrta in prijava gradbišča.</t>
  </si>
  <si>
    <t>Isto kot postavka 5.01, le okno dimenzije 80/100 cm.</t>
  </si>
  <si>
    <t>Dobava in polaganje vrtnih robnikov dimenzije 8/25/100 skupno z obbetoniranjem in zastičenjem stikov - robniki so pogreznjeni (stiki asfalt-zelenica, tlakovane površine-zelenica).</t>
  </si>
  <si>
    <t>2.36</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</si>
</sst>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1]"/>
  </numFmts>
  <fonts count="61">
    <font>
      <sz val="10"/>
      <name val="Arial CE"/>
      <family val="0"/>
    </font>
    <font>
      <b/>
      <sz val="10"/>
      <name val="Verdana"/>
      <family val="0"/>
    </font>
    <font>
      <i/>
      <sz val="10"/>
      <name val="Verdana"/>
      <family val="0"/>
    </font>
    <font>
      <b/>
      <i/>
      <sz val="10"/>
      <name val="Verdana"/>
      <family val="0"/>
    </font>
    <font>
      <sz val="10"/>
      <name val="Times New Roman"/>
      <family val="1"/>
    </font>
    <font>
      <sz val="12"/>
      <name val="Times New Roman"/>
      <family val="1"/>
    </font>
    <font>
      <b/>
      <sz val="12"/>
      <name val="Times New Roman"/>
      <family val="1"/>
    </font>
    <font>
      <sz val="11"/>
      <name val="Times New Roman"/>
      <family val="1"/>
    </font>
    <font>
      <sz val="8"/>
      <name val="Arial CE"/>
      <family val="0"/>
    </font>
    <font>
      <u val="single"/>
      <sz val="11"/>
      <name val="Times New Roman"/>
      <family val="1"/>
    </font>
    <font>
      <sz val="11"/>
      <name val="Arial CE"/>
      <family val="0"/>
    </font>
    <font>
      <b/>
      <sz val="11"/>
      <name val="Times New Roman"/>
      <family val="1"/>
    </font>
    <font>
      <b/>
      <sz val="14"/>
      <color indexed="63"/>
      <name val="Times New Roman"/>
      <family val="1"/>
    </font>
    <font>
      <sz val="11"/>
      <color indexed="63"/>
      <name val="Times New Roman"/>
      <family val="1"/>
    </font>
    <font>
      <b/>
      <sz val="12"/>
      <color indexed="63"/>
      <name val="Times New Roman"/>
      <family val="1"/>
    </font>
    <font>
      <b/>
      <sz val="16"/>
      <color indexed="63"/>
      <name val="Times New Roman"/>
      <family val="1"/>
    </font>
    <font>
      <b/>
      <sz val="20"/>
      <color indexed="63"/>
      <name val="Times New Roman"/>
      <family val="1"/>
    </font>
    <font>
      <b/>
      <sz val="20"/>
      <name val="Times New Roman"/>
      <family val="1"/>
    </font>
    <font>
      <b/>
      <sz val="16"/>
      <name val="Times New Roman"/>
      <family val="1"/>
    </font>
    <font>
      <b/>
      <sz val="10.5"/>
      <name val="Times New Roman"/>
      <family val="1"/>
    </font>
    <font>
      <b/>
      <u val="single"/>
      <sz val="12"/>
      <color indexed="63"/>
      <name val="Times New Roman"/>
      <family val="1"/>
    </font>
    <font>
      <b/>
      <sz val="11"/>
      <color indexed="63"/>
      <name val="Times New Roman"/>
      <family val="1"/>
    </font>
    <font>
      <sz val="14"/>
      <name val="Times New Roman"/>
      <family val="1"/>
    </font>
    <font>
      <sz val="13"/>
      <name val="Times New Roman"/>
      <family val="1"/>
    </font>
    <font>
      <b/>
      <i/>
      <sz val="11"/>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14"/>
      <name val="Calibri"/>
      <family val="2"/>
    </font>
    <font>
      <sz val="11"/>
      <color indexed="62"/>
      <name val="Calibri"/>
      <family val="2"/>
    </font>
    <font>
      <b/>
      <sz val="11"/>
      <color indexed="8"/>
      <name val="Calibri"/>
      <family val="2"/>
    </font>
    <font>
      <sz val="11"/>
      <color indexed="9"/>
      <name val="Times New Roman"/>
      <family val="1"/>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13"/>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medium"/>
      <bottom style="double"/>
    </border>
    <border>
      <left>
        <color indexed="63"/>
      </left>
      <right>
        <color indexed="63"/>
      </right>
      <top style="double"/>
      <bottom>
        <color indexed="63"/>
      </bottom>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4" fillId="0" borderId="6" applyNumberFormat="0" applyFill="0" applyAlignment="0" applyProtection="0"/>
    <xf numFmtId="0" fontId="55" fillId="30" borderId="7" applyNumberFormat="0" applyAlignment="0" applyProtection="0"/>
    <xf numFmtId="0" fontId="56" fillId="21" borderId="8" applyNumberFormat="0" applyAlignment="0" applyProtection="0"/>
    <xf numFmtId="0" fontId="57"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8" applyNumberFormat="0" applyAlignment="0" applyProtection="0"/>
    <xf numFmtId="0" fontId="59" fillId="0" borderId="9" applyNumberFormat="0" applyFill="0" applyAlignment="0" applyProtection="0"/>
  </cellStyleXfs>
  <cellXfs count="118">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right"/>
    </xf>
    <xf numFmtId="49" fontId="7" fillId="0" borderId="0" xfId="0" applyNumberFormat="1" applyFont="1" applyAlignment="1">
      <alignment horizontal="right"/>
    </xf>
    <xf numFmtId="0" fontId="7" fillId="0" borderId="0" xfId="0" applyFont="1" applyAlignment="1">
      <alignment horizontal="right"/>
    </xf>
    <xf numFmtId="2" fontId="7" fillId="0" borderId="0" xfId="0" applyNumberFormat="1" applyFont="1" applyAlignment="1">
      <alignment wrapText="1"/>
    </xf>
    <xf numFmtId="0" fontId="6" fillId="0" borderId="0" xfId="0" applyFont="1" applyAlignment="1">
      <alignment horizontal="center"/>
    </xf>
    <xf numFmtId="0" fontId="7" fillId="0" borderId="0" xfId="0" applyFont="1" applyAlignment="1">
      <alignment horizontal="center"/>
    </xf>
    <xf numFmtId="0" fontId="7" fillId="0" borderId="0" xfId="0" applyFont="1" applyAlignment="1">
      <alignment wrapText="1"/>
    </xf>
    <xf numFmtId="4" fontId="7" fillId="0" borderId="0" xfId="0" applyNumberFormat="1" applyFont="1" applyAlignment="1">
      <alignment horizontal="right"/>
    </xf>
    <xf numFmtId="0" fontId="7" fillId="0" borderId="10" xfId="0" applyFont="1" applyBorder="1" applyAlignment="1">
      <alignment horizontal="right"/>
    </xf>
    <xf numFmtId="0" fontId="7" fillId="0" borderId="10" xfId="0" applyFont="1" applyBorder="1" applyAlignment="1">
      <alignment/>
    </xf>
    <xf numFmtId="0" fontId="7" fillId="0" borderId="10" xfId="0" applyFont="1" applyBorder="1" applyAlignment="1">
      <alignment horizontal="center"/>
    </xf>
    <xf numFmtId="49" fontId="7" fillId="0" borderId="0" xfId="0" applyNumberFormat="1" applyFont="1" applyAlignment="1">
      <alignment horizontal="right" vertical="justify"/>
    </xf>
    <xf numFmtId="0" fontId="7" fillId="0" borderId="0" xfId="0" applyFont="1" applyBorder="1" applyAlignment="1">
      <alignment/>
    </xf>
    <xf numFmtId="2" fontId="7" fillId="0" borderId="0" xfId="0" applyNumberFormat="1" applyFont="1" applyAlignment="1">
      <alignment wrapText="1" shrinkToFit="1"/>
    </xf>
    <xf numFmtId="0" fontId="7" fillId="0" borderId="0" xfId="0" applyNumberFormat="1" applyFont="1" applyAlignment="1">
      <alignment wrapText="1"/>
    </xf>
    <xf numFmtId="0" fontId="7" fillId="0" borderId="0" xfId="0" applyFont="1" applyBorder="1" applyAlignment="1">
      <alignment horizontal="right"/>
    </xf>
    <xf numFmtId="0" fontId="7" fillId="0" borderId="0" xfId="0" applyFont="1" applyBorder="1" applyAlignment="1">
      <alignment horizontal="center"/>
    </xf>
    <xf numFmtId="49" fontId="7" fillId="0" borderId="0" xfId="0" applyNumberFormat="1" applyFont="1" applyAlignment="1">
      <alignment horizontal="right" vertical="top"/>
    </xf>
    <xf numFmtId="2" fontId="7" fillId="0" borderId="0" xfId="0" applyNumberFormat="1" applyFont="1" applyAlignment="1">
      <alignment vertical="top" wrapText="1" shrinkToFit="1"/>
    </xf>
    <xf numFmtId="2" fontId="7" fillId="0" borderId="0" xfId="0" applyNumberFormat="1" applyFont="1" applyAlignment="1">
      <alignment vertical="top" wrapText="1"/>
    </xf>
    <xf numFmtId="49" fontId="7" fillId="0" borderId="10" xfId="0" applyNumberFormat="1" applyFont="1" applyBorder="1" applyAlignment="1">
      <alignment horizontal="right" vertical="justify"/>
    </xf>
    <xf numFmtId="0" fontId="7" fillId="0" borderId="0" xfId="0" applyNumberFormat="1" applyFont="1" applyAlignment="1">
      <alignment vertical="top" wrapText="1"/>
    </xf>
    <xf numFmtId="0" fontId="6" fillId="0" borderId="0" xfId="0" applyFont="1" applyAlignment="1">
      <alignment vertical="top"/>
    </xf>
    <xf numFmtId="0" fontId="7" fillId="0" borderId="10" xfId="0" applyFont="1" applyBorder="1" applyAlignment="1">
      <alignment vertical="top"/>
    </xf>
    <xf numFmtId="0" fontId="7" fillId="0" borderId="0" xfId="0" applyFont="1" applyAlignment="1">
      <alignment vertical="top"/>
    </xf>
    <xf numFmtId="0" fontId="7" fillId="0" borderId="10" xfId="0" applyNumberFormat="1" applyFont="1" applyBorder="1" applyAlignment="1">
      <alignment vertical="top" wrapText="1"/>
    </xf>
    <xf numFmtId="0" fontId="6" fillId="0" borderId="0" xfId="0" applyFont="1" applyAlignment="1">
      <alignment horizontal="right" vertical="top"/>
    </xf>
    <xf numFmtId="0" fontId="7" fillId="0" borderId="10" xfId="0" applyFont="1" applyBorder="1" applyAlignment="1">
      <alignment horizontal="right" vertical="top"/>
    </xf>
    <xf numFmtId="0" fontId="7" fillId="0" borderId="0" xfId="0" applyFont="1" applyAlignment="1">
      <alignment horizontal="right" vertical="top"/>
    </xf>
    <xf numFmtId="0" fontId="7" fillId="0" borderId="0" xfId="0" applyFont="1" applyBorder="1" applyAlignment="1">
      <alignment horizontal="right" vertical="top"/>
    </xf>
    <xf numFmtId="4" fontId="6" fillId="0" borderId="0" xfId="0" applyNumberFormat="1" applyFont="1" applyAlignment="1">
      <alignment/>
    </xf>
    <xf numFmtId="4" fontId="7" fillId="0" borderId="0" xfId="0" applyNumberFormat="1" applyFont="1" applyAlignment="1">
      <alignment/>
    </xf>
    <xf numFmtId="4" fontId="7" fillId="0" borderId="10" xfId="0" applyNumberFormat="1" applyFont="1" applyBorder="1" applyAlignment="1">
      <alignment/>
    </xf>
    <xf numFmtId="0" fontId="5" fillId="0" borderId="0" xfId="0" applyFont="1" applyAlignment="1">
      <alignment horizontal="right" vertical="top"/>
    </xf>
    <xf numFmtId="0" fontId="5" fillId="0" borderId="0" xfId="0" applyFont="1" applyAlignment="1">
      <alignment horizontal="right"/>
    </xf>
    <xf numFmtId="0" fontId="5" fillId="0" borderId="0" xfId="0" applyFont="1" applyAlignment="1">
      <alignment horizontal="center"/>
    </xf>
    <xf numFmtId="49" fontId="7" fillId="0" borderId="10" xfId="0" applyNumberFormat="1" applyFont="1" applyBorder="1" applyAlignment="1">
      <alignment horizontal="right" vertical="top"/>
    </xf>
    <xf numFmtId="0" fontId="7" fillId="0" borderId="0" xfId="0" applyFont="1" applyAlignment="1">
      <alignment vertical="top" wrapText="1"/>
    </xf>
    <xf numFmtId="4" fontId="6" fillId="0" borderId="0" xfId="0" applyNumberFormat="1" applyFont="1" applyAlignment="1">
      <alignment horizontal="right"/>
    </xf>
    <xf numFmtId="4" fontId="7" fillId="0" borderId="10" xfId="0" applyNumberFormat="1" applyFont="1" applyBorder="1" applyAlignment="1">
      <alignment horizontal="right"/>
    </xf>
    <xf numFmtId="4" fontId="7" fillId="0" borderId="0" xfId="0" applyNumberFormat="1" applyFont="1" applyBorder="1" applyAlignment="1">
      <alignment horizontal="right"/>
    </xf>
    <xf numFmtId="4" fontId="5" fillId="0" borderId="0" xfId="0" applyNumberFormat="1" applyFont="1" applyAlignment="1">
      <alignment horizontal="right"/>
    </xf>
    <xf numFmtId="0" fontId="12" fillId="0" borderId="0" xfId="0" applyFont="1" applyAlignment="1">
      <alignment/>
    </xf>
    <xf numFmtId="4" fontId="12" fillId="0" borderId="0" xfId="0" applyNumberFormat="1" applyFont="1" applyAlignment="1">
      <alignment/>
    </xf>
    <xf numFmtId="0" fontId="13" fillId="0" borderId="0" xfId="0" applyFont="1" applyAlignment="1">
      <alignment/>
    </xf>
    <xf numFmtId="4" fontId="13" fillId="0" borderId="0" xfId="0" applyNumberFormat="1" applyFont="1" applyAlignment="1">
      <alignment/>
    </xf>
    <xf numFmtId="0" fontId="14" fillId="0" borderId="0" xfId="0" applyFont="1" applyAlignment="1">
      <alignment/>
    </xf>
    <xf numFmtId="4" fontId="14" fillId="0" borderId="0" xfId="0" applyNumberFormat="1" applyFont="1" applyAlignment="1">
      <alignment/>
    </xf>
    <xf numFmtId="0" fontId="13" fillId="0" borderId="10" xfId="0" applyFont="1" applyBorder="1" applyAlignment="1">
      <alignment/>
    </xf>
    <xf numFmtId="4" fontId="13" fillId="0" borderId="10" xfId="0" applyNumberFormat="1" applyFont="1" applyBorder="1" applyAlignment="1">
      <alignment/>
    </xf>
    <xf numFmtId="0" fontId="13" fillId="0" borderId="0" xfId="0" applyFont="1" applyBorder="1" applyAlignment="1">
      <alignment/>
    </xf>
    <xf numFmtId="4" fontId="13" fillId="0" borderId="0" xfId="0" applyNumberFormat="1" applyFont="1" applyBorder="1" applyAlignment="1">
      <alignment/>
    </xf>
    <xf numFmtId="0" fontId="13" fillId="0" borderId="11" xfId="0" applyFont="1" applyBorder="1" applyAlignment="1">
      <alignment/>
    </xf>
    <xf numFmtId="4" fontId="13" fillId="0" borderId="11" xfId="0" applyNumberFormat="1" applyFont="1" applyBorder="1" applyAlignment="1">
      <alignment/>
    </xf>
    <xf numFmtId="0" fontId="15" fillId="0" borderId="0" xfId="0" applyFont="1" applyAlignment="1">
      <alignment/>
    </xf>
    <xf numFmtId="4" fontId="15" fillId="0" borderId="0" xfId="0" applyNumberFormat="1" applyFont="1" applyAlignment="1">
      <alignment/>
    </xf>
    <xf numFmtId="0" fontId="15" fillId="0" borderId="12" xfId="0" applyFont="1" applyBorder="1" applyAlignment="1">
      <alignment/>
    </xf>
    <xf numFmtId="4" fontId="15" fillId="0" borderId="12" xfId="0" applyNumberFormat="1" applyFont="1" applyBorder="1" applyAlignment="1">
      <alignment/>
    </xf>
    <xf numFmtId="0" fontId="16" fillId="0" borderId="13" xfId="0" applyFont="1" applyBorder="1" applyAlignment="1">
      <alignment/>
    </xf>
    <xf numFmtId="4" fontId="16" fillId="0" borderId="13" xfId="0" applyNumberFormat="1" applyFont="1" applyBorder="1" applyAlignment="1">
      <alignment/>
    </xf>
    <xf numFmtId="0" fontId="16" fillId="0" borderId="0" xfId="0" applyFont="1" applyAlignment="1">
      <alignment/>
    </xf>
    <xf numFmtId="0" fontId="17" fillId="0" borderId="0" xfId="0" applyFont="1" applyAlignment="1">
      <alignment horizontal="center"/>
    </xf>
    <xf numFmtId="49" fontId="5" fillId="0" borderId="0" xfId="0" applyNumberFormat="1" applyFont="1" applyAlignment="1">
      <alignment/>
    </xf>
    <xf numFmtId="0" fontId="11" fillId="0" borderId="0" xfId="0" applyFont="1" applyAlignment="1">
      <alignment vertical="top"/>
    </xf>
    <xf numFmtId="0" fontId="19" fillId="0" borderId="0" xfId="0" applyFont="1" applyAlignment="1">
      <alignment vertical="top"/>
    </xf>
    <xf numFmtId="0" fontId="7" fillId="0" borderId="11" xfId="0" applyFont="1" applyBorder="1" applyAlignment="1">
      <alignment horizontal="right"/>
    </xf>
    <xf numFmtId="0" fontId="7" fillId="0" borderId="11" xfId="0" applyFont="1" applyBorder="1" applyAlignment="1">
      <alignment horizontal="right" vertical="top"/>
    </xf>
    <xf numFmtId="0" fontId="7" fillId="0" borderId="11" xfId="0" applyFont="1" applyBorder="1" applyAlignment="1">
      <alignment vertical="top"/>
    </xf>
    <xf numFmtId="0" fontId="7" fillId="0" borderId="11" xfId="0" applyFont="1" applyBorder="1" applyAlignment="1">
      <alignment/>
    </xf>
    <xf numFmtId="0" fontId="7" fillId="0" borderId="11" xfId="0" applyFont="1" applyBorder="1" applyAlignment="1">
      <alignment horizontal="center"/>
    </xf>
    <xf numFmtId="4" fontId="7" fillId="0" borderId="11" xfId="0" applyNumberFormat="1" applyFont="1" applyBorder="1" applyAlignment="1">
      <alignment horizontal="right"/>
    </xf>
    <xf numFmtId="0" fontId="11" fillId="0" borderId="0" xfId="0" applyFont="1" applyAlignment="1">
      <alignment/>
    </xf>
    <xf numFmtId="0" fontId="20" fillId="0" borderId="0" xfId="0" applyFont="1" applyAlignment="1">
      <alignment/>
    </xf>
    <xf numFmtId="0" fontId="20" fillId="0" borderId="0" xfId="0" applyFont="1" applyBorder="1" applyAlignment="1">
      <alignment/>
    </xf>
    <xf numFmtId="0" fontId="21" fillId="0" borderId="0" xfId="0" applyFont="1" applyAlignment="1">
      <alignment/>
    </xf>
    <xf numFmtId="0" fontId="21" fillId="0" borderId="14" xfId="0" applyFont="1" applyBorder="1" applyAlignment="1">
      <alignment/>
    </xf>
    <xf numFmtId="4" fontId="21" fillId="0" borderId="0" xfId="0" applyNumberFormat="1" applyFont="1" applyAlignment="1">
      <alignment/>
    </xf>
    <xf numFmtId="0" fontId="22" fillId="0" borderId="0" xfId="0" applyFont="1" applyAlignment="1">
      <alignment horizontal="right" vertical="top"/>
    </xf>
    <xf numFmtId="0" fontId="22" fillId="0" borderId="0" xfId="0" applyFont="1" applyAlignment="1">
      <alignment horizontal="right"/>
    </xf>
    <xf numFmtId="0" fontId="22" fillId="0" borderId="0" xfId="0" applyFont="1" applyAlignment="1">
      <alignment/>
    </xf>
    <xf numFmtId="0" fontId="22" fillId="0" borderId="0" xfId="0" applyFont="1" applyAlignment="1">
      <alignment horizontal="center"/>
    </xf>
    <xf numFmtId="4" fontId="22" fillId="0" borderId="0" xfId="0" applyNumberFormat="1" applyFont="1" applyAlignment="1">
      <alignment horizontal="right"/>
    </xf>
    <xf numFmtId="0" fontId="23" fillId="0" borderId="0" xfId="0" applyFont="1" applyAlignment="1">
      <alignment/>
    </xf>
    <xf numFmtId="180" fontId="7" fillId="0" borderId="0" xfId="0" applyNumberFormat="1" applyFont="1" applyAlignment="1">
      <alignment/>
    </xf>
    <xf numFmtId="180" fontId="7" fillId="0" borderId="0" xfId="0" applyNumberFormat="1" applyFont="1" applyBorder="1" applyAlignment="1">
      <alignment/>
    </xf>
    <xf numFmtId="180" fontId="7" fillId="0" borderId="10" xfId="0" applyNumberFormat="1" applyFont="1" applyBorder="1" applyAlignment="1">
      <alignment/>
    </xf>
    <xf numFmtId="180" fontId="6" fillId="0" borderId="0" xfId="0" applyNumberFormat="1" applyFont="1" applyAlignment="1">
      <alignment/>
    </xf>
    <xf numFmtId="180" fontId="5" fillId="0" borderId="0" xfId="0" applyNumberFormat="1" applyFont="1" applyAlignment="1">
      <alignment/>
    </xf>
    <xf numFmtId="180" fontId="7" fillId="0" borderId="11" xfId="0" applyNumberFormat="1" applyFont="1" applyBorder="1" applyAlignment="1">
      <alignment/>
    </xf>
    <xf numFmtId="180" fontId="22" fillId="0" borderId="0" xfId="0" applyNumberFormat="1" applyFont="1" applyAlignment="1">
      <alignment/>
    </xf>
    <xf numFmtId="180" fontId="11" fillId="0" borderId="0" xfId="0" applyNumberFormat="1" applyFont="1" applyAlignment="1">
      <alignment/>
    </xf>
    <xf numFmtId="180" fontId="24" fillId="0" borderId="0" xfId="0" applyNumberFormat="1" applyFont="1" applyAlignment="1">
      <alignment/>
    </xf>
    <xf numFmtId="0" fontId="13" fillId="0" borderId="15" xfId="0" applyFont="1" applyBorder="1" applyAlignment="1">
      <alignment/>
    </xf>
    <xf numFmtId="4" fontId="13" fillId="0" borderId="15" xfId="0" applyNumberFormat="1" applyFont="1" applyBorder="1" applyAlignment="1">
      <alignment/>
    </xf>
    <xf numFmtId="0" fontId="7" fillId="0" borderId="15" xfId="0" applyFont="1" applyBorder="1" applyAlignment="1">
      <alignment horizontal="right" vertical="top"/>
    </xf>
    <xf numFmtId="0" fontId="7" fillId="0" borderId="15" xfId="0" applyFont="1" applyBorder="1" applyAlignment="1">
      <alignment vertical="top"/>
    </xf>
    <xf numFmtId="0" fontId="7" fillId="0" borderId="15" xfId="0" applyFont="1" applyBorder="1" applyAlignment="1">
      <alignment/>
    </xf>
    <xf numFmtId="0" fontId="7" fillId="0" borderId="15" xfId="0" applyFont="1" applyBorder="1" applyAlignment="1">
      <alignment horizontal="center"/>
    </xf>
    <xf numFmtId="4" fontId="7" fillId="0" borderId="15" xfId="0" applyNumberFormat="1" applyFont="1" applyBorder="1" applyAlignment="1">
      <alignment horizontal="right"/>
    </xf>
    <xf numFmtId="180" fontId="7" fillId="0" borderId="15" xfId="0" applyNumberFormat="1" applyFont="1" applyBorder="1" applyAlignment="1">
      <alignment/>
    </xf>
    <xf numFmtId="180" fontId="11" fillId="0" borderId="15" xfId="0" applyNumberFormat="1" applyFont="1" applyBorder="1" applyAlignment="1">
      <alignment/>
    </xf>
    <xf numFmtId="0" fontId="7" fillId="0" borderId="15" xfId="0" applyFont="1" applyBorder="1" applyAlignment="1">
      <alignment horizontal="right"/>
    </xf>
    <xf numFmtId="2" fontId="7" fillId="0" borderId="15" xfId="0" applyNumberFormat="1" applyFont="1" applyBorder="1" applyAlignment="1">
      <alignment vertical="top" wrapText="1" shrinkToFit="1"/>
    </xf>
    <xf numFmtId="180" fontId="11" fillId="0" borderId="15" xfId="41" applyNumberFormat="1" applyFont="1" applyBorder="1" applyAlignment="1">
      <alignment/>
    </xf>
    <xf numFmtId="4" fontId="7" fillId="33" borderId="0" xfId="0" applyNumberFormat="1" applyFont="1" applyFill="1" applyAlignment="1">
      <alignment horizontal="right"/>
    </xf>
    <xf numFmtId="180" fontId="7" fillId="33" borderId="0" xfId="0" applyNumberFormat="1" applyFont="1" applyFill="1" applyAlignment="1">
      <alignment/>
    </xf>
    <xf numFmtId="0" fontId="18" fillId="0" borderId="0" xfId="0" applyFont="1" applyAlignment="1">
      <alignment horizontal="center"/>
    </xf>
    <xf numFmtId="0" fontId="15" fillId="0" borderId="14" xfId="0" applyFont="1" applyBorder="1" applyAlignment="1">
      <alignment horizontal="right"/>
    </xf>
    <xf numFmtId="0" fontId="15" fillId="0" borderId="12" xfId="0" applyFont="1" applyBorder="1" applyAlignment="1">
      <alignment horizontal="right"/>
    </xf>
    <xf numFmtId="0" fontId="16" fillId="0" borderId="13" xfId="0" applyFont="1" applyBorder="1" applyAlignment="1">
      <alignment horizontal="right"/>
    </xf>
    <xf numFmtId="0" fontId="15" fillId="0" borderId="0" xfId="0" applyFont="1" applyAlignment="1">
      <alignment horizontal="center"/>
    </xf>
    <xf numFmtId="0" fontId="12" fillId="0" borderId="0" xfId="0" applyFont="1" applyAlignment="1">
      <alignment horizontal="center"/>
    </xf>
    <xf numFmtId="180" fontId="60" fillId="33" borderId="0" xfId="0" applyNumberFormat="1" applyFont="1" applyFill="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0:H30"/>
  <sheetViews>
    <sheetView zoomScalePageLayoutView="0" workbookViewId="0" topLeftCell="A1">
      <selection activeCell="D30" sqref="D30"/>
    </sheetView>
  </sheetViews>
  <sheetFormatPr defaultColWidth="8.75390625" defaultRowHeight="12.75"/>
  <cols>
    <col min="1" max="1" width="2.75390625" style="2" customWidth="1"/>
    <col min="2" max="2" width="33.25390625" style="2" customWidth="1"/>
    <col min="3" max="3" width="2.875" style="2" customWidth="1"/>
    <col min="4" max="16384" width="8.75390625" style="2" customWidth="1"/>
  </cols>
  <sheetData>
    <row r="8" s="3" customFormat="1" ht="15.75"/>
    <row r="9" s="3" customFormat="1" ht="15.75"/>
    <row r="10" spans="2:8" ht="20.25">
      <c r="B10" s="111" t="s">
        <v>249</v>
      </c>
      <c r="C10" s="111"/>
      <c r="D10" s="111"/>
      <c r="E10" s="111"/>
      <c r="F10" s="111"/>
      <c r="G10" s="111"/>
      <c r="H10" s="111"/>
    </row>
    <row r="14" s="1" customFormat="1" ht="12.75"/>
    <row r="15" spans="2:4" ht="15.75">
      <c r="B15" s="2" t="s">
        <v>173</v>
      </c>
      <c r="D15" s="2" t="s">
        <v>32</v>
      </c>
    </row>
    <row r="16" ht="15.75">
      <c r="D16" s="2" t="s">
        <v>305</v>
      </c>
    </row>
    <row r="18" spans="2:4" ht="15.75">
      <c r="B18" s="2" t="s">
        <v>224</v>
      </c>
      <c r="D18" s="2" t="s">
        <v>33</v>
      </c>
    </row>
    <row r="19" ht="15.75">
      <c r="D19" s="2" t="s">
        <v>34</v>
      </c>
    </row>
    <row r="20" ht="15.75">
      <c r="D20" s="2" t="s">
        <v>35</v>
      </c>
    </row>
    <row r="22" spans="2:4" ht="15.75">
      <c r="B22" s="2" t="s">
        <v>89</v>
      </c>
      <c r="D22" s="2" t="s">
        <v>225</v>
      </c>
    </row>
    <row r="23" ht="15.75">
      <c r="D23" s="2" t="s">
        <v>226</v>
      </c>
    </row>
    <row r="24" ht="15.75">
      <c r="D24" s="2" t="s">
        <v>227</v>
      </c>
    </row>
    <row r="26" spans="2:4" ht="15.75">
      <c r="B26" s="2" t="s">
        <v>36</v>
      </c>
      <c r="D26" s="2" t="s">
        <v>188</v>
      </c>
    </row>
    <row r="28" spans="2:4" ht="15.75">
      <c r="B28" s="2" t="s">
        <v>85</v>
      </c>
      <c r="D28" s="2" t="s">
        <v>37</v>
      </c>
    </row>
    <row r="30" spans="2:4" ht="15.75">
      <c r="B30" s="2" t="s">
        <v>90</v>
      </c>
      <c r="D30" s="67" t="s">
        <v>306</v>
      </c>
    </row>
    <row r="31" s="1" customFormat="1" ht="12.75"/>
    <row r="32" s="1" customFormat="1" ht="12.75"/>
    <row r="33" s="1" customFormat="1" ht="12.75"/>
  </sheetData>
  <sheetProtection/>
  <mergeCells count="1">
    <mergeCell ref="B10:H10"/>
  </mergeCells>
  <printOptions/>
  <pageMargins left="0.59" right="0.58" top="0.59" bottom="0.59" header="0" footer="0"/>
  <pageSetup orientation="portrait" paperSize="9"/>
</worksheet>
</file>

<file path=xl/worksheets/sheet2.xml><?xml version="1.0" encoding="utf-8"?>
<worksheet xmlns="http://schemas.openxmlformats.org/spreadsheetml/2006/main" xmlns:r="http://schemas.openxmlformats.org/officeDocument/2006/relationships">
  <dimension ref="A21:A21"/>
  <sheetViews>
    <sheetView zoomScalePageLayoutView="0" workbookViewId="0" topLeftCell="A4">
      <selection activeCell="A62" sqref="A62"/>
    </sheetView>
  </sheetViews>
  <sheetFormatPr defaultColWidth="8.75390625" defaultRowHeight="12.75"/>
  <cols>
    <col min="1" max="1" width="86.75390625" style="0" customWidth="1"/>
    <col min="2" max="2" width="8.75390625" style="0" customWidth="1"/>
    <col min="3" max="3" width="4.375" style="0" customWidth="1"/>
  </cols>
  <sheetData>
    <row r="21" s="3" customFormat="1" ht="25.5">
      <c r="A21" s="66" t="s">
        <v>128</v>
      </c>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9:I27"/>
  <sheetViews>
    <sheetView tabSelected="1" zoomScalePageLayoutView="0" workbookViewId="0" topLeftCell="A1">
      <selection activeCell="G16" sqref="G16"/>
    </sheetView>
  </sheetViews>
  <sheetFormatPr defaultColWidth="8.75390625" defaultRowHeight="12.75"/>
  <cols>
    <col min="1" max="1" width="3.25390625" style="4" customWidth="1"/>
    <col min="2" max="2" width="5.25390625" style="4" customWidth="1"/>
    <col min="3" max="7" width="8.75390625" style="4" customWidth="1"/>
    <col min="8" max="8" width="11.125" style="4" customWidth="1"/>
    <col min="9" max="9" width="25.25390625" style="36" customWidth="1"/>
    <col min="10" max="16384" width="8.75390625" style="4" customWidth="1"/>
  </cols>
  <sheetData>
    <row r="9" spans="1:9" s="59" customFormat="1" ht="20.25">
      <c r="A9" s="115" t="s">
        <v>38</v>
      </c>
      <c r="B9" s="115"/>
      <c r="C9" s="115"/>
      <c r="D9" s="115"/>
      <c r="E9" s="115"/>
      <c r="F9" s="115"/>
      <c r="G9" s="115"/>
      <c r="H9" s="115"/>
      <c r="I9" s="115"/>
    </row>
    <row r="10" s="47" customFormat="1" ht="18.75">
      <c r="I10" s="48"/>
    </row>
    <row r="11" s="47" customFormat="1" ht="18.75">
      <c r="I11" s="48"/>
    </row>
    <row r="12" s="49" customFormat="1" ht="15">
      <c r="I12" s="50"/>
    </row>
    <row r="13" s="49" customFormat="1" ht="15">
      <c r="I13" s="50"/>
    </row>
    <row r="14" spans="2:9" s="51" customFormat="1" ht="15.75">
      <c r="B14" s="51" t="s">
        <v>132</v>
      </c>
      <c r="C14" s="51" t="s">
        <v>39</v>
      </c>
      <c r="I14" s="52">
        <f>'Skupna rekapitulacija'!I35</f>
        <v>0</v>
      </c>
    </row>
    <row r="15" s="51" customFormat="1" ht="15.75">
      <c r="I15" s="52"/>
    </row>
    <row r="16" s="49" customFormat="1" ht="15">
      <c r="I16" s="50"/>
    </row>
    <row r="17" s="49" customFormat="1" ht="15">
      <c r="I17" s="50"/>
    </row>
    <row r="18" spans="2:9" s="51" customFormat="1" ht="15.75">
      <c r="B18" s="51" t="s">
        <v>144</v>
      </c>
      <c r="C18" s="51" t="s">
        <v>40</v>
      </c>
      <c r="I18" s="52">
        <f>Popisi1!I397</f>
        <v>0</v>
      </c>
    </row>
    <row r="19" s="49" customFormat="1" ht="15">
      <c r="I19" s="50"/>
    </row>
    <row r="20" spans="2:9" s="49" customFormat="1" ht="15.75" thickBot="1">
      <c r="B20" s="57"/>
      <c r="C20" s="57"/>
      <c r="D20" s="57"/>
      <c r="E20" s="57"/>
      <c r="F20" s="57"/>
      <c r="G20" s="57"/>
      <c r="H20" s="57"/>
      <c r="I20" s="58"/>
    </row>
    <row r="21" spans="4:9" s="59" customFormat="1" ht="21" thickTop="1">
      <c r="D21" s="112" t="s">
        <v>41</v>
      </c>
      <c r="E21" s="112"/>
      <c r="F21" s="112"/>
      <c r="G21" s="112"/>
      <c r="H21" s="112"/>
      <c r="I21" s="60">
        <f>SUM(I14:I20)</f>
        <v>0</v>
      </c>
    </row>
    <row r="22" spans="2:9" s="59" customFormat="1" ht="21" thickBot="1">
      <c r="B22" s="61"/>
      <c r="C22" s="61"/>
      <c r="D22" s="61"/>
      <c r="E22" s="113" t="s">
        <v>260</v>
      </c>
      <c r="F22" s="113"/>
      <c r="G22" s="113"/>
      <c r="H22" s="113"/>
      <c r="I22" s="62">
        <f>SUM(I21*0.22)</f>
        <v>0</v>
      </c>
    </row>
    <row r="23" spans="2:9" s="65" customFormat="1" ht="26.25" thickBot="1">
      <c r="B23" s="63"/>
      <c r="C23" s="63"/>
      <c r="D23" s="114" t="s">
        <v>183</v>
      </c>
      <c r="E23" s="114"/>
      <c r="F23" s="114"/>
      <c r="G23" s="114"/>
      <c r="H23" s="114"/>
      <c r="I23" s="64">
        <f>SUM(I21:I22)</f>
        <v>0</v>
      </c>
    </row>
    <row r="24" s="49" customFormat="1" ht="15.75" thickTop="1">
      <c r="I24" s="50"/>
    </row>
    <row r="27" ht="15">
      <c r="B27" s="76" t="s">
        <v>42</v>
      </c>
    </row>
  </sheetData>
  <sheetProtection/>
  <mergeCells count="4">
    <mergeCell ref="D21:H21"/>
    <mergeCell ref="E22:H22"/>
    <mergeCell ref="D23:H23"/>
    <mergeCell ref="A9:I9"/>
  </mergeCells>
  <printOptions/>
  <pageMargins left="0.59" right="0.61" top="0.58" bottom="0.59"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7:I35"/>
  <sheetViews>
    <sheetView zoomScaleSheetLayoutView="100" zoomScalePageLayoutView="0" workbookViewId="0" topLeftCell="A7">
      <selection activeCell="I29" sqref="I29"/>
    </sheetView>
  </sheetViews>
  <sheetFormatPr defaultColWidth="8.75390625" defaultRowHeight="12.75"/>
  <cols>
    <col min="1" max="1" width="3.25390625" style="4" customWidth="1"/>
    <col min="2" max="2" width="5.25390625" style="4" customWidth="1"/>
    <col min="3" max="7" width="8.75390625" style="4" customWidth="1"/>
    <col min="8" max="8" width="11.125" style="4" customWidth="1"/>
    <col min="9" max="9" width="25.25390625" style="36" customWidth="1"/>
    <col min="10" max="16384" width="8.75390625" style="4" customWidth="1"/>
  </cols>
  <sheetData>
    <row r="7" spans="1:9" s="47" customFormat="1" ht="18.75">
      <c r="A7" s="116" t="s">
        <v>66</v>
      </c>
      <c r="B7" s="116"/>
      <c r="C7" s="116"/>
      <c r="D7" s="116"/>
      <c r="E7" s="116"/>
      <c r="F7" s="116"/>
      <c r="G7" s="116"/>
      <c r="H7" s="116"/>
      <c r="I7" s="116"/>
    </row>
    <row r="8" spans="1:9" s="47" customFormat="1" ht="18.75">
      <c r="A8" s="116" t="s">
        <v>67</v>
      </c>
      <c r="B8" s="116"/>
      <c r="C8" s="116"/>
      <c r="D8" s="116"/>
      <c r="E8" s="116"/>
      <c r="F8" s="116"/>
      <c r="G8" s="116"/>
      <c r="H8" s="116"/>
      <c r="I8" s="116"/>
    </row>
    <row r="9" s="49" customFormat="1" ht="15">
      <c r="I9" s="50"/>
    </row>
    <row r="10" s="49" customFormat="1" ht="15">
      <c r="I10" s="50"/>
    </row>
    <row r="11" spans="2:9" s="51" customFormat="1" ht="15.75">
      <c r="B11" s="78" t="s">
        <v>129</v>
      </c>
      <c r="C11" s="77" t="s">
        <v>130</v>
      </c>
      <c r="I11" s="52"/>
    </row>
    <row r="12" spans="2:9" s="49" customFormat="1" ht="15">
      <c r="B12" s="49" t="s">
        <v>88</v>
      </c>
      <c r="C12" s="49" t="s">
        <v>189</v>
      </c>
      <c r="I12" s="50">
        <f>Popisi1!I17</f>
        <v>0</v>
      </c>
    </row>
    <row r="13" spans="2:9" s="49" customFormat="1" ht="15">
      <c r="B13" s="49" t="s">
        <v>92</v>
      </c>
      <c r="C13" s="49" t="s">
        <v>93</v>
      </c>
      <c r="I13" s="50">
        <f>Popisi1!I42</f>
        <v>0</v>
      </c>
    </row>
    <row r="14" spans="2:9" s="49" customFormat="1" ht="15">
      <c r="B14" s="49" t="s">
        <v>174</v>
      </c>
      <c r="C14" s="49" t="s">
        <v>152</v>
      </c>
      <c r="I14" s="50">
        <f>Popisi1!I68</f>
        <v>0</v>
      </c>
    </row>
    <row r="15" spans="2:9" s="49" customFormat="1" ht="15">
      <c r="B15" s="49" t="s">
        <v>175</v>
      </c>
      <c r="C15" s="49" t="s">
        <v>119</v>
      </c>
      <c r="I15" s="50">
        <f>Popisi1!I101</f>
        <v>0</v>
      </c>
    </row>
    <row r="16" spans="2:9" s="49" customFormat="1" ht="15">
      <c r="B16" s="49" t="s">
        <v>118</v>
      </c>
      <c r="C16" s="49" t="s">
        <v>111</v>
      </c>
      <c r="I16" s="50">
        <f>Popisi1!I126</f>
        <v>0</v>
      </c>
    </row>
    <row r="17" spans="2:9" s="55" customFormat="1" ht="15">
      <c r="B17" s="53" t="s">
        <v>176</v>
      </c>
      <c r="C17" s="53" t="s">
        <v>153</v>
      </c>
      <c r="D17" s="53"/>
      <c r="E17" s="53"/>
      <c r="F17" s="53"/>
      <c r="G17" s="53"/>
      <c r="H17" s="53"/>
      <c r="I17" s="54">
        <f>Popisi1!I190</f>
        <v>0</v>
      </c>
    </row>
    <row r="18" spans="3:9" s="49" customFormat="1" ht="15">
      <c r="C18" s="49" t="s">
        <v>154</v>
      </c>
      <c r="I18" s="50">
        <f>SUM(I12:I17)</f>
        <v>0</v>
      </c>
    </row>
    <row r="19" s="49" customFormat="1" ht="15">
      <c r="I19" s="50"/>
    </row>
    <row r="20" s="49" customFormat="1" ht="15">
      <c r="I20" s="50"/>
    </row>
    <row r="21" spans="2:9" s="51" customFormat="1" ht="15.75">
      <c r="B21" s="77" t="s">
        <v>155</v>
      </c>
      <c r="C21" s="77" t="s">
        <v>156</v>
      </c>
      <c r="I21" s="52"/>
    </row>
    <row r="22" spans="2:9" s="49" customFormat="1" ht="15">
      <c r="B22" s="49" t="s">
        <v>88</v>
      </c>
      <c r="C22" s="49" t="s">
        <v>190</v>
      </c>
      <c r="I22" s="50">
        <f>Popisi1!I213</f>
        <v>0</v>
      </c>
    </row>
    <row r="23" spans="2:9" s="49" customFormat="1" ht="15">
      <c r="B23" s="49" t="s">
        <v>92</v>
      </c>
      <c r="C23" s="49" t="s">
        <v>111</v>
      </c>
      <c r="I23" s="50">
        <f>Popisi1!I222</f>
        <v>0</v>
      </c>
    </row>
    <row r="24" spans="2:9" s="49" customFormat="1" ht="15">
      <c r="B24" s="49" t="s">
        <v>174</v>
      </c>
      <c r="C24" s="49" t="s">
        <v>157</v>
      </c>
      <c r="I24" s="50">
        <f>Popisi1!I238</f>
        <v>0</v>
      </c>
    </row>
    <row r="25" spans="2:9" s="49" customFormat="1" ht="15">
      <c r="B25" s="49" t="s">
        <v>175</v>
      </c>
      <c r="C25" s="49" t="s">
        <v>158</v>
      </c>
      <c r="I25" s="50">
        <f>Popisi1!I250</f>
        <v>0</v>
      </c>
    </row>
    <row r="26" spans="2:9" s="49" customFormat="1" ht="15">
      <c r="B26" s="49" t="s">
        <v>118</v>
      </c>
      <c r="C26" s="49" t="s">
        <v>191</v>
      </c>
      <c r="I26" s="50">
        <f>Popisi1!I280</f>
        <v>0</v>
      </c>
    </row>
    <row r="27" spans="2:9" s="49" customFormat="1" ht="15">
      <c r="B27" s="49" t="s">
        <v>176</v>
      </c>
      <c r="C27" s="49" t="s">
        <v>159</v>
      </c>
      <c r="I27" s="50">
        <f>Popisi1!I292</f>
        <v>0</v>
      </c>
    </row>
    <row r="28" spans="2:9" s="55" customFormat="1" ht="15">
      <c r="B28" s="55" t="s">
        <v>177</v>
      </c>
      <c r="C28" s="55" t="s">
        <v>192</v>
      </c>
      <c r="I28" s="56">
        <f>Popisi1!I301</f>
        <v>0</v>
      </c>
    </row>
    <row r="29" spans="2:9" s="49" customFormat="1" ht="15">
      <c r="B29" s="49" t="s">
        <v>178</v>
      </c>
      <c r="C29" s="49" t="s">
        <v>160</v>
      </c>
      <c r="I29" s="50">
        <f>Popisi1!I313</f>
        <v>0</v>
      </c>
    </row>
    <row r="30" spans="2:9" s="49" customFormat="1" ht="15">
      <c r="B30" s="97"/>
      <c r="C30" s="97" t="s">
        <v>161</v>
      </c>
      <c r="D30" s="97"/>
      <c r="E30" s="97"/>
      <c r="F30" s="97"/>
      <c r="G30" s="97"/>
      <c r="H30" s="97"/>
      <c r="I30" s="98">
        <f>SUM(I22:I29)</f>
        <v>0</v>
      </c>
    </row>
    <row r="31" s="49" customFormat="1" ht="15">
      <c r="I31" s="50"/>
    </row>
    <row r="32" s="49" customFormat="1" ht="15">
      <c r="I32" s="50"/>
    </row>
    <row r="33" s="49" customFormat="1" ht="15">
      <c r="I33" s="50"/>
    </row>
    <row r="34" spans="2:9" s="49" customFormat="1" ht="15.75" thickBot="1">
      <c r="B34" s="57"/>
      <c r="C34" s="57"/>
      <c r="D34" s="57"/>
      <c r="E34" s="57"/>
      <c r="F34" s="57"/>
      <c r="G34" s="57"/>
      <c r="H34" s="57"/>
      <c r="I34" s="58"/>
    </row>
    <row r="35" spans="2:9" s="79" customFormat="1" ht="15" thickTop="1">
      <c r="B35" s="79" t="s">
        <v>68</v>
      </c>
      <c r="D35" s="80"/>
      <c r="E35" s="80"/>
      <c r="F35" s="80"/>
      <c r="G35" s="80"/>
      <c r="H35" s="80"/>
      <c r="I35" s="81">
        <f>SUM(I18+I30)</f>
        <v>0</v>
      </c>
    </row>
  </sheetData>
  <sheetProtection/>
  <mergeCells count="2">
    <mergeCell ref="A7:I7"/>
    <mergeCell ref="A8:I8"/>
  </mergeCells>
  <printOptions/>
  <pageMargins left="0.4" right="0.21" top="0.59" bottom="0.6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I397"/>
  <sheetViews>
    <sheetView view="pageLayout" workbookViewId="0" topLeftCell="B390">
      <selection activeCell="H392" sqref="H392"/>
    </sheetView>
  </sheetViews>
  <sheetFormatPr defaultColWidth="8.75390625" defaultRowHeight="12.75"/>
  <cols>
    <col min="1" max="1" width="5.75390625" style="4" customWidth="1"/>
    <col min="2" max="2" width="5.75390625" style="33" customWidth="1"/>
    <col min="3" max="3" width="2.75390625" style="7" customWidth="1"/>
    <col min="4" max="4" width="37.375" style="4" customWidth="1"/>
    <col min="5" max="5" width="3.25390625" style="4" customWidth="1"/>
    <col min="6" max="6" width="5.625" style="10" customWidth="1"/>
    <col min="7" max="7" width="10.25390625" style="12" customWidth="1"/>
    <col min="8" max="8" width="10.25390625" style="36" customWidth="1"/>
    <col min="9" max="9" width="13.875" style="36" customWidth="1"/>
    <col min="10" max="16384" width="8.75390625" style="4" customWidth="1"/>
  </cols>
  <sheetData>
    <row r="1" spans="2:9" s="3" customFormat="1" ht="15.75">
      <c r="B1" s="31" t="s">
        <v>162</v>
      </c>
      <c r="C1" s="5"/>
      <c r="D1" s="3" t="s">
        <v>130</v>
      </c>
      <c r="F1" s="9"/>
      <c r="G1" s="43"/>
      <c r="H1" s="35"/>
      <c r="I1" s="35"/>
    </row>
    <row r="2" spans="2:9" s="3" customFormat="1" ht="10.5" customHeight="1">
      <c r="B2" s="31"/>
      <c r="C2" s="5"/>
      <c r="F2" s="9"/>
      <c r="G2" s="43"/>
      <c r="H2" s="35"/>
      <c r="I2" s="35"/>
    </row>
    <row r="3" spans="2:9" s="3" customFormat="1" ht="15.75">
      <c r="B3" s="31" t="s">
        <v>88</v>
      </c>
      <c r="C3" s="5"/>
      <c r="D3" s="3" t="s">
        <v>189</v>
      </c>
      <c r="F3" s="9"/>
      <c r="G3" s="43"/>
      <c r="H3" s="35"/>
      <c r="I3" s="35"/>
    </row>
    <row r="4" spans="2:9" s="3" customFormat="1" ht="10.5" customHeight="1">
      <c r="B4" s="31"/>
      <c r="C4" s="5"/>
      <c r="F4" s="9"/>
      <c r="G4" s="43"/>
      <c r="H4" s="35"/>
      <c r="I4" s="35"/>
    </row>
    <row r="5" spans="2:9" ht="75">
      <c r="B5" s="22" t="s">
        <v>21</v>
      </c>
      <c r="C5" s="6"/>
      <c r="D5" s="8" t="s">
        <v>193</v>
      </c>
      <c r="F5" s="10" t="s">
        <v>166</v>
      </c>
      <c r="G5" s="12">
        <v>1</v>
      </c>
      <c r="I5" s="36">
        <f>G5*H5</f>
        <v>0</v>
      </c>
    </row>
    <row r="6" spans="2:4" ht="15">
      <c r="B6" s="22"/>
      <c r="C6" s="6"/>
      <c r="D6" s="8"/>
    </row>
    <row r="7" spans="2:9" ht="30">
      <c r="B7" s="22" t="s">
        <v>23</v>
      </c>
      <c r="C7" s="6"/>
      <c r="D7" s="8" t="s">
        <v>307</v>
      </c>
      <c r="F7" s="10" t="s">
        <v>166</v>
      </c>
      <c r="G7" s="12">
        <v>1</v>
      </c>
      <c r="I7" s="36">
        <f>G7*H7</f>
        <v>0</v>
      </c>
    </row>
    <row r="8" spans="2:4" ht="15">
      <c r="B8" s="22"/>
      <c r="C8" s="6"/>
      <c r="D8" s="8"/>
    </row>
    <row r="9" spans="2:9" ht="30">
      <c r="B9" s="22" t="s">
        <v>24</v>
      </c>
      <c r="C9" s="6"/>
      <c r="D9" s="11" t="s">
        <v>278</v>
      </c>
      <c r="F9" s="10" t="s">
        <v>87</v>
      </c>
      <c r="G9" s="12">
        <v>150</v>
      </c>
      <c r="H9" s="88"/>
      <c r="I9" s="36">
        <f>G9*H9</f>
        <v>0</v>
      </c>
    </row>
    <row r="10" ht="15">
      <c r="H10" s="88"/>
    </row>
    <row r="11" spans="2:9" ht="30">
      <c r="B11" s="22" t="s">
        <v>26</v>
      </c>
      <c r="C11" s="6"/>
      <c r="D11" s="24" t="s">
        <v>170</v>
      </c>
      <c r="F11" s="10" t="s">
        <v>166</v>
      </c>
      <c r="G11" s="12">
        <v>2</v>
      </c>
      <c r="H11" s="88"/>
      <c r="I11" s="36">
        <f>G11*H11</f>
        <v>0</v>
      </c>
    </row>
    <row r="12" ht="15">
      <c r="H12" s="88"/>
    </row>
    <row r="13" spans="2:9" ht="45">
      <c r="B13" s="22" t="s">
        <v>27</v>
      </c>
      <c r="C13" s="6"/>
      <c r="D13" s="24" t="s">
        <v>194</v>
      </c>
      <c r="F13" s="10" t="s">
        <v>25</v>
      </c>
      <c r="G13" s="12">
        <v>8</v>
      </c>
      <c r="H13" s="88"/>
      <c r="I13" s="36">
        <f>G13*H13</f>
        <v>0</v>
      </c>
    </row>
    <row r="14" ht="15">
      <c r="H14" s="88"/>
    </row>
    <row r="15" spans="2:8" ht="45">
      <c r="B15" s="22" t="s">
        <v>163</v>
      </c>
      <c r="C15" s="6"/>
      <c r="D15" s="24" t="s">
        <v>195</v>
      </c>
      <c r="F15" s="10" t="s">
        <v>196</v>
      </c>
      <c r="H15" s="88"/>
    </row>
    <row r="16" spans="2:9" s="17" customFormat="1" ht="15">
      <c r="B16" s="32"/>
      <c r="C16" s="13"/>
      <c r="D16" s="14"/>
      <c r="E16" s="14"/>
      <c r="F16" s="15"/>
      <c r="G16" s="44"/>
      <c r="H16" s="37"/>
      <c r="I16" s="37"/>
    </row>
    <row r="17" spans="4:9" ht="15">
      <c r="D17" s="4" t="s">
        <v>197</v>
      </c>
      <c r="I17" s="95">
        <f>SUM(I5:I15)</f>
        <v>0</v>
      </c>
    </row>
    <row r="19" spans="2:9" s="3" customFormat="1" ht="15.75">
      <c r="B19" s="31" t="s">
        <v>92</v>
      </c>
      <c r="C19" s="5"/>
      <c r="D19" s="3" t="s">
        <v>93</v>
      </c>
      <c r="F19" s="9"/>
      <c r="G19" s="43"/>
      <c r="H19" s="35"/>
      <c r="I19" s="35"/>
    </row>
    <row r="20" spans="2:9" s="3" customFormat="1" ht="15.75">
      <c r="B20" s="31"/>
      <c r="C20" s="5"/>
      <c r="F20" s="9"/>
      <c r="G20" s="43"/>
      <c r="H20" s="35"/>
      <c r="I20" s="35"/>
    </row>
    <row r="21" spans="2:4" ht="45">
      <c r="B21" s="22"/>
      <c r="C21" s="6"/>
      <c r="D21" s="24" t="s">
        <v>2</v>
      </c>
    </row>
    <row r="22" spans="2:4" ht="45">
      <c r="B22" s="22"/>
      <c r="C22" s="6"/>
      <c r="D22" s="24" t="s">
        <v>3</v>
      </c>
    </row>
    <row r="23" spans="2:4" ht="45">
      <c r="B23" s="22"/>
      <c r="C23" s="6"/>
      <c r="D23" s="24" t="s">
        <v>4</v>
      </c>
    </row>
    <row r="24" spans="2:4" ht="45">
      <c r="B24" s="22"/>
      <c r="C24" s="6"/>
      <c r="D24" s="24" t="s">
        <v>198</v>
      </c>
    </row>
    <row r="25" spans="2:4" ht="30">
      <c r="B25" s="22"/>
      <c r="C25" s="6"/>
      <c r="D25" s="24" t="s">
        <v>199</v>
      </c>
    </row>
    <row r="26" spans="2:4" ht="30">
      <c r="B26" s="22"/>
      <c r="C26" s="6"/>
      <c r="D26" s="24" t="s">
        <v>5</v>
      </c>
    </row>
    <row r="27" spans="2:4" ht="45">
      <c r="B27" s="22"/>
      <c r="C27" s="6"/>
      <c r="D27" s="24" t="s">
        <v>6</v>
      </c>
    </row>
    <row r="28" spans="2:4" ht="75">
      <c r="B28" s="22"/>
      <c r="C28" s="6"/>
      <c r="D28" s="24" t="s">
        <v>7</v>
      </c>
    </row>
    <row r="29" spans="2:9" s="3" customFormat="1" ht="15.75">
      <c r="B29" s="31"/>
      <c r="C29" s="5"/>
      <c r="F29" s="9"/>
      <c r="G29" s="43"/>
      <c r="H29" s="35"/>
      <c r="I29" s="35"/>
    </row>
    <row r="30" spans="2:9" ht="60">
      <c r="B30" s="22" t="s">
        <v>94</v>
      </c>
      <c r="C30" s="6"/>
      <c r="D30" s="8" t="s">
        <v>246</v>
      </c>
      <c r="F30" s="10" t="s">
        <v>95</v>
      </c>
      <c r="G30" s="12">
        <v>0</v>
      </c>
      <c r="H30" s="88"/>
      <c r="I30" s="88">
        <f>SUM(H30*G30)</f>
        <v>0</v>
      </c>
    </row>
    <row r="31" spans="2:9" s="17" customFormat="1" ht="15">
      <c r="B31" s="34"/>
      <c r="C31" s="20"/>
      <c r="F31" s="21"/>
      <c r="G31" s="45"/>
      <c r="H31" s="89"/>
      <c r="I31" s="88"/>
    </row>
    <row r="32" spans="2:9" ht="60">
      <c r="B32" s="22" t="s">
        <v>96</v>
      </c>
      <c r="C32" s="6"/>
      <c r="D32" s="24" t="s">
        <v>44</v>
      </c>
      <c r="F32" s="10" t="s">
        <v>95</v>
      </c>
      <c r="G32" s="12">
        <v>123</v>
      </c>
      <c r="H32" s="88"/>
      <c r="I32" s="88">
        <f>SUM(H32*G32)</f>
        <v>0</v>
      </c>
    </row>
    <row r="33" spans="2:9" ht="15">
      <c r="B33" s="22"/>
      <c r="C33" s="6"/>
      <c r="D33" s="24"/>
      <c r="H33" s="88"/>
      <c r="I33" s="88"/>
    </row>
    <row r="34" spans="2:9" ht="30">
      <c r="B34" s="22" t="s">
        <v>97</v>
      </c>
      <c r="C34" s="6"/>
      <c r="D34" s="8" t="s">
        <v>182</v>
      </c>
      <c r="F34" s="10" t="s">
        <v>87</v>
      </c>
      <c r="G34" s="12">
        <v>140</v>
      </c>
      <c r="H34" s="88"/>
      <c r="I34" s="88">
        <f>SUM(H34*G34)</f>
        <v>0</v>
      </c>
    </row>
    <row r="35" spans="2:9" ht="15">
      <c r="B35" s="22"/>
      <c r="C35" s="6"/>
      <c r="D35" s="24"/>
      <c r="H35" s="88"/>
      <c r="I35" s="88"/>
    </row>
    <row r="36" spans="2:9" ht="84" customHeight="1">
      <c r="B36" s="22" t="s">
        <v>98</v>
      </c>
      <c r="C36" s="6"/>
      <c r="D36" s="24" t="s">
        <v>291</v>
      </c>
      <c r="F36" s="10" t="s">
        <v>95</v>
      </c>
      <c r="G36" s="12">
        <v>10</v>
      </c>
      <c r="H36" s="88"/>
      <c r="I36" s="88">
        <f>SUM(H36*G36)</f>
        <v>0</v>
      </c>
    </row>
    <row r="37" spans="2:9" ht="15">
      <c r="B37" s="22"/>
      <c r="C37" s="6"/>
      <c r="D37" s="8"/>
      <c r="H37" s="88"/>
      <c r="I37" s="88"/>
    </row>
    <row r="38" spans="2:9" ht="30">
      <c r="B38" s="22" t="s">
        <v>99</v>
      </c>
      <c r="C38" s="6"/>
      <c r="D38" s="26" t="s">
        <v>164</v>
      </c>
      <c r="F38" s="10" t="s">
        <v>87</v>
      </c>
      <c r="G38" s="12">
        <v>140</v>
      </c>
      <c r="H38" s="88"/>
      <c r="I38" s="88">
        <f>SUM(H38*G38)</f>
        <v>0</v>
      </c>
    </row>
    <row r="39" spans="2:9" ht="15">
      <c r="B39" s="22"/>
      <c r="C39" s="6"/>
      <c r="D39" s="8"/>
      <c r="H39" s="88"/>
      <c r="I39" s="88"/>
    </row>
    <row r="40" spans="2:9" ht="63" customHeight="1">
      <c r="B40" s="22" t="s">
        <v>103</v>
      </c>
      <c r="C40" s="6"/>
      <c r="D40" s="24" t="s">
        <v>200</v>
      </c>
      <c r="F40" s="10" t="s">
        <v>95</v>
      </c>
      <c r="G40" s="12">
        <v>123</v>
      </c>
      <c r="H40" s="88"/>
      <c r="I40" s="88">
        <f>SUM(H40*G40)</f>
        <v>0</v>
      </c>
    </row>
    <row r="41" spans="2:9" s="17" customFormat="1" ht="15">
      <c r="B41" s="32"/>
      <c r="C41" s="13"/>
      <c r="D41" s="14"/>
      <c r="E41" s="14"/>
      <c r="F41" s="15"/>
      <c r="G41" s="44"/>
      <c r="H41" s="90"/>
      <c r="I41" s="90"/>
    </row>
    <row r="42" spans="4:9" ht="15">
      <c r="D42" s="4" t="s">
        <v>45</v>
      </c>
      <c r="H42" s="88"/>
      <c r="I42" s="95">
        <f>SUM(I30:I40)</f>
        <v>0</v>
      </c>
    </row>
    <row r="43" spans="8:9" ht="15">
      <c r="H43" s="88"/>
      <c r="I43" s="88"/>
    </row>
    <row r="44" spans="2:9" s="3" customFormat="1" ht="15.75">
      <c r="B44" s="31" t="s">
        <v>174</v>
      </c>
      <c r="C44" s="5"/>
      <c r="D44" s="3" t="s">
        <v>201</v>
      </c>
      <c r="F44" s="9"/>
      <c r="G44" s="43"/>
      <c r="H44" s="91"/>
      <c r="I44" s="91"/>
    </row>
    <row r="45" spans="2:9" s="3" customFormat="1" ht="15.75">
      <c r="B45" s="31"/>
      <c r="C45" s="5"/>
      <c r="F45" s="9"/>
      <c r="G45" s="43"/>
      <c r="H45" s="91"/>
      <c r="I45" s="91"/>
    </row>
    <row r="46" spans="2:9" ht="45">
      <c r="B46" s="22"/>
      <c r="C46" s="6"/>
      <c r="D46" s="24" t="s">
        <v>2</v>
      </c>
      <c r="H46" s="88"/>
      <c r="I46" s="88"/>
    </row>
    <row r="47" spans="2:9" ht="150">
      <c r="B47" s="22"/>
      <c r="C47" s="6"/>
      <c r="D47" s="24" t="s">
        <v>202</v>
      </c>
      <c r="H47" s="88"/>
      <c r="I47" s="88"/>
    </row>
    <row r="48" spans="2:9" ht="15">
      <c r="B48" s="22"/>
      <c r="C48" s="6"/>
      <c r="D48" s="24"/>
      <c r="H48" s="88"/>
      <c r="I48" s="88"/>
    </row>
    <row r="49" spans="2:9" ht="45">
      <c r="B49" s="22"/>
      <c r="C49" s="6"/>
      <c r="D49" s="24" t="s">
        <v>8</v>
      </c>
      <c r="H49" s="88"/>
      <c r="I49" s="88"/>
    </row>
    <row r="50" spans="2:9" ht="60">
      <c r="B50" s="22"/>
      <c r="C50" s="6"/>
      <c r="D50" s="24" t="s">
        <v>76</v>
      </c>
      <c r="H50" s="88"/>
      <c r="I50" s="88"/>
    </row>
    <row r="51" spans="8:9" ht="15">
      <c r="H51" s="88"/>
      <c r="I51" s="88"/>
    </row>
    <row r="52" spans="2:9" ht="60">
      <c r="B52" s="22" t="s">
        <v>104</v>
      </c>
      <c r="C52" s="6"/>
      <c r="D52" s="18" t="s">
        <v>46</v>
      </c>
      <c r="F52" s="10" t="s">
        <v>95</v>
      </c>
      <c r="G52" s="12">
        <v>18.2</v>
      </c>
      <c r="H52" s="88"/>
      <c r="I52" s="88">
        <f aca="true" t="shared" si="0" ref="I52:I66">SUM(H52*G52)</f>
        <v>0</v>
      </c>
    </row>
    <row r="53" spans="8:9" ht="15">
      <c r="H53" s="88"/>
      <c r="I53" s="88"/>
    </row>
    <row r="54" spans="2:9" ht="60">
      <c r="B54" s="22" t="s">
        <v>105</v>
      </c>
      <c r="C54" s="6"/>
      <c r="D54" s="24" t="s">
        <v>77</v>
      </c>
      <c r="F54" s="10" t="s">
        <v>95</v>
      </c>
      <c r="G54" s="12">
        <v>1.7</v>
      </c>
      <c r="H54" s="88"/>
      <c r="I54" s="88">
        <f t="shared" si="0"/>
        <v>0</v>
      </c>
    </row>
    <row r="55" spans="2:9" ht="15">
      <c r="B55" s="22"/>
      <c r="C55" s="6"/>
      <c r="D55" s="8"/>
      <c r="H55" s="88"/>
      <c r="I55" s="88"/>
    </row>
    <row r="56" spans="2:9" ht="60">
      <c r="B56" s="22" t="s">
        <v>106</v>
      </c>
      <c r="C56" s="6"/>
      <c r="D56" s="8" t="s">
        <v>78</v>
      </c>
      <c r="F56" s="10" t="s">
        <v>95</v>
      </c>
      <c r="G56" s="12">
        <v>2.8</v>
      </c>
      <c r="H56" s="88"/>
      <c r="I56" s="88">
        <f t="shared" si="0"/>
        <v>0</v>
      </c>
    </row>
    <row r="57" spans="2:9" ht="15">
      <c r="B57" s="22"/>
      <c r="C57" s="6"/>
      <c r="D57" s="8"/>
      <c r="H57" s="88"/>
      <c r="I57" s="88"/>
    </row>
    <row r="58" spans="2:9" ht="45">
      <c r="B58" s="22" t="s">
        <v>107</v>
      </c>
      <c r="C58" s="6"/>
      <c r="D58" s="8" t="s">
        <v>79</v>
      </c>
      <c r="F58" s="10" t="s">
        <v>95</v>
      </c>
      <c r="G58" s="12">
        <v>1</v>
      </c>
      <c r="H58" s="88"/>
      <c r="I58" s="88">
        <f t="shared" si="0"/>
        <v>0</v>
      </c>
    </row>
    <row r="59" spans="2:9" ht="15">
      <c r="B59" s="22"/>
      <c r="C59" s="6"/>
      <c r="D59" s="8"/>
      <c r="H59" s="88"/>
      <c r="I59" s="88"/>
    </row>
    <row r="60" spans="2:9" ht="45">
      <c r="B60" s="22" t="s">
        <v>108</v>
      </c>
      <c r="C60" s="6"/>
      <c r="D60" s="19" t="s">
        <v>279</v>
      </c>
      <c r="F60" s="10" t="s">
        <v>95</v>
      </c>
      <c r="G60" s="12">
        <v>20.5</v>
      </c>
      <c r="H60" s="88"/>
      <c r="I60" s="88">
        <f t="shared" si="0"/>
        <v>0</v>
      </c>
    </row>
    <row r="61" spans="8:9" ht="15">
      <c r="H61" s="88"/>
      <c r="I61" s="88"/>
    </row>
    <row r="62" spans="2:9" ht="60">
      <c r="B62" s="22" t="s">
        <v>109</v>
      </c>
      <c r="C62" s="6"/>
      <c r="D62" s="24" t="s">
        <v>80</v>
      </c>
      <c r="F62" s="10" t="s">
        <v>22</v>
      </c>
      <c r="G62" s="12">
        <v>850</v>
      </c>
      <c r="H62" s="88"/>
      <c r="I62" s="88">
        <f t="shared" si="0"/>
        <v>0</v>
      </c>
    </row>
    <row r="63" spans="8:9" ht="15">
      <c r="H63" s="88"/>
      <c r="I63" s="88"/>
    </row>
    <row r="64" spans="2:9" ht="60">
      <c r="B64" s="22" t="s">
        <v>110</v>
      </c>
      <c r="C64" s="6"/>
      <c r="D64" s="18" t="s">
        <v>81</v>
      </c>
      <c r="F64" s="10" t="s">
        <v>22</v>
      </c>
      <c r="G64" s="12">
        <v>1550</v>
      </c>
      <c r="H64" s="88"/>
      <c r="I64" s="88">
        <f t="shared" si="0"/>
        <v>0</v>
      </c>
    </row>
    <row r="65" spans="2:9" ht="15">
      <c r="B65" s="22"/>
      <c r="C65" s="6"/>
      <c r="D65" s="18"/>
      <c r="H65" s="88"/>
      <c r="I65" s="88"/>
    </row>
    <row r="66" spans="2:9" ht="45">
      <c r="B66" s="22" t="s">
        <v>165</v>
      </c>
      <c r="C66" s="6"/>
      <c r="D66" s="18" t="s">
        <v>82</v>
      </c>
      <c r="F66" s="10" t="s">
        <v>22</v>
      </c>
      <c r="G66" s="12">
        <v>2400</v>
      </c>
      <c r="H66" s="88"/>
      <c r="I66" s="88">
        <f t="shared" si="0"/>
        <v>0</v>
      </c>
    </row>
    <row r="67" spans="2:9" s="17" customFormat="1" ht="15">
      <c r="B67" s="32"/>
      <c r="C67" s="13"/>
      <c r="D67" s="14"/>
      <c r="E67" s="14"/>
      <c r="F67" s="15"/>
      <c r="G67" s="44"/>
      <c r="H67" s="90"/>
      <c r="I67" s="90"/>
    </row>
    <row r="68" spans="4:9" ht="15">
      <c r="D68" s="4" t="s">
        <v>47</v>
      </c>
      <c r="H68" s="88"/>
      <c r="I68" s="95">
        <f>SUM(I52:I66)</f>
        <v>0</v>
      </c>
    </row>
    <row r="69" spans="8:9" ht="15">
      <c r="H69" s="88"/>
      <c r="I69" s="88"/>
    </row>
    <row r="70" spans="2:9" s="3" customFormat="1" ht="15.75">
      <c r="B70" s="31" t="s">
        <v>175</v>
      </c>
      <c r="C70" s="5"/>
      <c r="D70" s="3" t="s">
        <v>119</v>
      </c>
      <c r="F70" s="9"/>
      <c r="G70" s="43"/>
      <c r="H70" s="91"/>
      <c r="I70" s="91"/>
    </row>
    <row r="71" spans="2:9" s="3" customFormat="1" ht="15.75">
      <c r="B71" s="31"/>
      <c r="C71" s="5"/>
      <c r="F71" s="9"/>
      <c r="G71" s="43"/>
      <c r="H71" s="91"/>
      <c r="I71" s="91"/>
    </row>
    <row r="72" spans="2:9" ht="45">
      <c r="B72" s="22" t="s">
        <v>112</v>
      </c>
      <c r="C72" s="6"/>
      <c r="D72" s="24" t="s">
        <v>48</v>
      </c>
      <c r="F72" s="10" t="s">
        <v>87</v>
      </c>
      <c r="G72" s="12">
        <v>90.7</v>
      </c>
      <c r="H72" s="88"/>
      <c r="I72" s="88">
        <f aca="true" t="shared" si="1" ref="I72:I99">SUM(H72*G72)</f>
        <v>0</v>
      </c>
    </row>
    <row r="73" spans="2:9" s="3" customFormat="1" ht="15.75">
      <c r="B73" s="31"/>
      <c r="C73" s="5"/>
      <c r="F73" s="9"/>
      <c r="G73" s="43"/>
      <c r="H73" s="91"/>
      <c r="I73" s="88"/>
    </row>
    <row r="74" spans="2:9" ht="60">
      <c r="B74" s="22" t="s">
        <v>113</v>
      </c>
      <c r="C74" s="6"/>
      <c r="D74" s="24" t="s">
        <v>49</v>
      </c>
      <c r="F74" s="10" t="s">
        <v>87</v>
      </c>
      <c r="G74" s="12">
        <v>100</v>
      </c>
      <c r="H74" s="88"/>
      <c r="I74" s="88">
        <f t="shared" si="1"/>
        <v>0</v>
      </c>
    </row>
    <row r="75" spans="2:9" s="3" customFormat="1" ht="15.75">
      <c r="B75" s="31"/>
      <c r="C75" s="5"/>
      <c r="F75" s="9"/>
      <c r="G75" s="43"/>
      <c r="H75" s="91"/>
      <c r="I75" s="88"/>
    </row>
    <row r="76" spans="2:9" ht="105">
      <c r="B76" s="22" t="s">
        <v>114</v>
      </c>
      <c r="C76" s="6"/>
      <c r="D76" s="24" t="s">
        <v>293</v>
      </c>
      <c r="F76" s="10" t="s">
        <v>87</v>
      </c>
      <c r="G76" s="12">
        <v>15</v>
      </c>
      <c r="H76" s="88"/>
      <c r="I76" s="88">
        <f t="shared" si="1"/>
        <v>0</v>
      </c>
    </row>
    <row r="77" spans="8:9" ht="15">
      <c r="H77" s="88"/>
      <c r="I77" s="88"/>
    </row>
    <row r="78" spans="2:9" ht="45">
      <c r="B78" s="22" t="s">
        <v>115</v>
      </c>
      <c r="C78" s="6"/>
      <c r="D78" s="8" t="s">
        <v>273</v>
      </c>
      <c r="F78" s="10" t="s">
        <v>95</v>
      </c>
      <c r="G78" s="12">
        <v>21.5</v>
      </c>
      <c r="H78" s="88"/>
      <c r="I78" s="88">
        <f t="shared" si="1"/>
        <v>0</v>
      </c>
    </row>
    <row r="79" spans="2:9" ht="15">
      <c r="B79" s="22"/>
      <c r="C79" s="6"/>
      <c r="D79" s="8"/>
      <c r="H79" s="88"/>
      <c r="I79" s="88"/>
    </row>
    <row r="80" spans="2:9" ht="60">
      <c r="B80" s="22" t="s">
        <v>116</v>
      </c>
      <c r="C80" s="6"/>
      <c r="D80" s="24" t="s">
        <v>274</v>
      </c>
      <c r="F80" s="10" t="s">
        <v>87</v>
      </c>
      <c r="G80" s="12">
        <v>85</v>
      </c>
      <c r="H80" s="88"/>
      <c r="I80" s="88">
        <f t="shared" si="1"/>
        <v>0</v>
      </c>
    </row>
    <row r="81" spans="2:9" ht="15">
      <c r="B81" s="22"/>
      <c r="C81" s="6"/>
      <c r="D81" s="8"/>
      <c r="H81" s="88"/>
      <c r="I81" s="88"/>
    </row>
    <row r="82" spans="2:9" ht="30">
      <c r="B82" s="22" t="s">
        <v>117</v>
      </c>
      <c r="C82" s="6"/>
      <c r="D82" s="8" t="s">
        <v>50</v>
      </c>
      <c r="F82" s="10" t="s">
        <v>87</v>
      </c>
      <c r="G82" s="12">
        <v>180.5</v>
      </c>
      <c r="H82" s="88"/>
      <c r="I82" s="88">
        <f t="shared" si="1"/>
        <v>0</v>
      </c>
    </row>
    <row r="83" spans="2:9" ht="15">
      <c r="B83" s="22"/>
      <c r="C83" s="6"/>
      <c r="D83" s="8"/>
      <c r="H83" s="88"/>
      <c r="I83" s="88"/>
    </row>
    <row r="84" spans="2:9" ht="39" customHeight="1">
      <c r="B84" s="22" t="s">
        <v>169</v>
      </c>
      <c r="C84" s="6"/>
      <c r="D84" s="26" t="s">
        <v>51</v>
      </c>
      <c r="H84" s="88"/>
      <c r="I84" s="88"/>
    </row>
    <row r="85" spans="2:9" ht="4.5" customHeight="1">
      <c r="B85" s="22"/>
      <c r="C85" s="6"/>
      <c r="D85" s="8"/>
      <c r="H85" s="88"/>
      <c r="I85" s="88"/>
    </row>
    <row r="86" spans="2:9" ht="45">
      <c r="B86" s="22" t="s">
        <v>136</v>
      </c>
      <c r="C86" s="6"/>
      <c r="D86" s="24" t="s">
        <v>294</v>
      </c>
      <c r="F86" s="10" t="s">
        <v>87</v>
      </c>
      <c r="G86" s="12">
        <v>60.5</v>
      </c>
      <c r="H86" s="88"/>
      <c r="I86" s="88">
        <f t="shared" si="1"/>
        <v>0</v>
      </c>
    </row>
    <row r="87" spans="2:9" ht="45">
      <c r="B87" s="22" t="s">
        <v>137</v>
      </c>
      <c r="C87" s="6"/>
      <c r="D87" s="24" t="s">
        <v>52</v>
      </c>
      <c r="F87" s="10" t="s">
        <v>87</v>
      </c>
      <c r="G87" s="12">
        <v>86</v>
      </c>
      <c r="H87" s="88"/>
      <c r="I87" s="88">
        <f t="shared" si="1"/>
        <v>0</v>
      </c>
    </row>
    <row r="88" spans="2:9" ht="15">
      <c r="B88" s="22"/>
      <c r="C88" s="6"/>
      <c r="D88" s="8"/>
      <c r="H88" s="88"/>
      <c r="I88" s="88"/>
    </row>
    <row r="89" spans="2:9" ht="63.75" customHeight="1">
      <c r="B89" s="22" t="s">
        <v>205</v>
      </c>
      <c r="C89" s="6"/>
      <c r="D89" s="26" t="s">
        <v>247</v>
      </c>
      <c r="F89" s="10" t="s">
        <v>87</v>
      </c>
      <c r="G89" s="12">
        <v>60.5</v>
      </c>
      <c r="H89" s="88"/>
      <c r="I89" s="88">
        <f t="shared" si="1"/>
        <v>0</v>
      </c>
    </row>
    <row r="90" spans="8:9" ht="15">
      <c r="H90" s="88"/>
      <c r="I90" s="88"/>
    </row>
    <row r="91" spans="2:9" ht="90">
      <c r="B91" s="22" t="s">
        <v>206</v>
      </c>
      <c r="C91" s="6"/>
      <c r="D91" s="24" t="s">
        <v>295</v>
      </c>
      <c r="F91" s="10" t="s">
        <v>87</v>
      </c>
      <c r="G91" s="12">
        <v>139</v>
      </c>
      <c r="H91" s="88"/>
      <c r="I91" s="88">
        <f t="shared" si="1"/>
        <v>0</v>
      </c>
    </row>
    <row r="92" spans="2:9" ht="15">
      <c r="B92" s="22"/>
      <c r="C92" s="6"/>
      <c r="D92" s="8"/>
      <c r="H92" s="88"/>
      <c r="I92" s="88"/>
    </row>
    <row r="93" spans="2:9" ht="30">
      <c r="B93" s="22" t="s">
        <v>53</v>
      </c>
      <c r="C93" s="6"/>
      <c r="D93" s="24" t="s">
        <v>179</v>
      </c>
      <c r="F93" s="10" t="s">
        <v>87</v>
      </c>
      <c r="G93" s="12">
        <v>60.5</v>
      </c>
      <c r="H93" s="88"/>
      <c r="I93" s="88">
        <f t="shared" si="1"/>
        <v>0</v>
      </c>
    </row>
    <row r="94" spans="2:9" ht="15">
      <c r="B94" s="22"/>
      <c r="C94" s="6"/>
      <c r="D94" s="8"/>
      <c r="H94" s="88"/>
      <c r="I94" s="88"/>
    </row>
    <row r="95" spans="2:9" ht="30">
      <c r="B95" s="22" t="s">
        <v>54</v>
      </c>
      <c r="C95" s="6"/>
      <c r="D95" s="8" t="s">
        <v>180</v>
      </c>
      <c r="F95" s="10" t="s">
        <v>87</v>
      </c>
      <c r="G95" s="12">
        <v>84.5</v>
      </c>
      <c r="H95" s="88"/>
      <c r="I95" s="88">
        <f t="shared" si="1"/>
        <v>0</v>
      </c>
    </row>
    <row r="96" spans="2:9" ht="15">
      <c r="B96" s="22"/>
      <c r="C96" s="6"/>
      <c r="D96" s="8"/>
      <c r="H96" s="88"/>
      <c r="I96" s="88"/>
    </row>
    <row r="97" spans="2:9" ht="45">
      <c r="B97" s="22" t="s">
        <v>55</v>
      </c>
      <c r="C97" s="6"/>
      <c r="D97" s="8" t="s">
        <v>181</v>
      </c>
      <c r="H97" s="88"/>
      <c r="I97" s="88"/>
    </row>
    <row r="98" spans="2:9" ht="15">
      <c r="B98" s="22"/>
      <c r="C98" s="6"/>
      <c r="D98" s="8" t="s">
        <v>167</v>
      </c>
      <c r="F98" s="10" t="s">
        <v>171</v>
      </c>
      <c r="G98" s="12">
        <v>25</v>
      </c>
      <c r="H98" s="88"/>
      <c r="I98" s="88">
        <f t="shared" si="1"/>
        <v>0</v>
      </c>
    </row>
    <row r="99" spans="2:9" ht="15">
      <c r="B99" s="22"/>
      <c r="C99" s="6"/>
      <c r="D99" s="19" t="s">
        <v>168</v>
      </c>
      <c r="F99" s="10" t="s">
        <v>171</v>
      </c>
      <c r="G99" s="12">
        <v>25</v>
      </c>
      <c r="H99" s="88"/>
      <c r="I99" s="88">
        <f t="shared" si="1"/>
        <v>0</v>
      </c>
    </row>
    <row r="100" spans="2:9" s="17" customFormat="1" ht="15">
      <c r="B100" s="32"/>
      <c r="C100" s="13"/>
      <c r="D100" s="14"/>
      <c r="E100" s="14"/>
      <c r="F100" s="15"/>
      <c r="G100" s="44"/>
      <c r="H100" s="90"/>
      <c r="I100" s="90"/>
    </row>
    <row r="101" spans="4:9" ht="15">
      <c r="D101" s="4" t="s">
        <v>56</v>
      </c>
      <c r="H101" s="88"/>
      <c r="I101" s="95">
        <f>SUM(I72:I99)</f>
        <v>0</v>
      </c>
    </row>
    <row r="102" spans="8:9" ht="15">
      <c r="H102" s="88"/>
      <c r="I102" s="88"/>
    </row>
    <row r="103" spans="2:9" s="3" customFormat="1" ht="15.75">
      <c r="B103" s="31" t="s">
        <v>118</v>
      </c>
      <c r="C103" s="5"/>
      <c r="D103" s="3" t="s">
        <v>111</v>
      </c>
      <c r="F103" s="9"/>
      <c r="G103" s="43"/>
      <c r="H103" s="91"/>
      <c r="I103" s="91"/>
    </row>
    <row r="104" spans="2:9" s="3" customFormat="1" ht="15.75">
      <c r="B104" s="31"/>
      <c r="C104" s="5"/>
      <c r="F104" s="9"/>
      <c r="G104" s="43"/>
      <c r="H104" s="91"/>
      <c r="I104" s="91"/>
    </row>
    <row r="105" spans="2:9" ht="45">
      <c r="B105" s="22"/>
      <c r="C105" s="6"/>
      <c r="D105" s="24" t="s">
        <v>2</v>
      </c>
      <c r="H105" s="88"/>
      <c r="I105" s="88"/>
    </row>
    <row r="106" spans="2:9" ht="45">
      <c r="B106" s="22"/>
      <c r="C106" s="6"/>
      <c r="D106" s="24" t="s">
        <v>131</v>
      </c>
      <c r="H106" s="88"/>
      <c r="I106" s="88"/>
    </row>
    <row r="107" spans="8:9" ht="15">
      <c r="H107" s="88"/>
      <c r="I107" s="88"/>
    </row>
    <row r="108" spans="2:9" ht="45">
      <c r="B108" s="22" t="s">
        <v>120</v>
      </c>
      <c r="C108" s="6"/>
      <c r="D108" s="18" t="s">
        <v>57</v>
      </c>
      <c r="F108" s="10" t="s">
        <v>87</v>
      </c>
      <c r="G108" s="12">
        <v>13</v>
      </c>
      <c r="H108" s="88"/>
      <c r="I108" s="88">
        <f aca="true" t="shared" si="2" ref="I108:I124">SUM(H108*G108)</f>
        <v>0</v>
      </c>
    </row>
    <row r="109" spans="8:9" ht="15">
      <c r="H109" s="88"/>
      <c r="I109" s="88"/>
    </row>
    <row r="110" spans="2:9" ht="45">
      <c r="B110" s="22" t="s">
        <v>121</v>
      </c>
      <c r="C110" s="6"/>
      <c r="D110" s="24" t="s">
        <v>58</v>
      </c>
      <c r="F110" s="10" t="s">
        <v>87</v>
      </c>
      <c r="G110" s="12">
        <v>23</v>
      </c>
      <c r="H110" s="88"/>
      <c r="I110" s="88">
        <f t="shared" si="2"/>
        <v>0</v>
      </c>
    </row>
    <row r="111" spans="2:9" ht="15">
      <c r="B111" s="22"/>
      <c r="C111" s="6"/>
      <c r="D111" s="8"/>
      <c r="H111" s="88"/>
      <c r="I111" s="88"/>
    </row>
    <row r="112" spans="2:9" ht="45">
      <c r="B112" s="22" t="s">
        <v>122</v>
      </c>
      <c r="C112" s="6"/>
      <c r="D112" s="8" t="s">
        <v>59</v>
      </c>
      <c r="F112" s="10" t="s">
        <v>87</v>
      </c>
      <c r="G112" s="12">
        <v>6.4</v>
      </c>
      <c r="H112" s="88"/>
      <c r="I112" s="88">
        <f t="shared" si="2"/>
        <v>0</v>
      </c>
    </row>
    <row r="113" spans="2:9" ht="15">
      <c r="B113" s="22"/>
      <c r="C113" s="6"/>
      <c r="D113" s="8"/>
      <c r="H113" s="88"/>
      <c r="I113" s="88"/>
    </row>
    <row r="114" spans="2:9" ht="30">
      <c r="B114" s="22" t="s">
        <v>123</v>
      </c>
      <c r="C114" s="6"/>
      <c r="D114" s="8" t="s">
        <v>186</v>
      </c>
      <c r="F114" s="10" t="s">
        <v>87</v>
      </c>
      <c r="G114" s="12">
        <v>25.1</v>
      </c>
      <c r="H114" s="88"/>
      <c r="I114" s="88">
        <f t="shared" si="2"/>
        <v>0</v>
      </c>
    </row>
    <row r="115" spans="2:9" ht="15">
      <c r="B115" s="22"/>
      <c r="C115" s="6"/>
      <c r="D115" s="8"/>
      <c r="H115" s="88"/>
      <c r="I115" s="88"/>
    </row>
    <row r="116" spans="2:9" ht="45">
      <c r="B116" s="22" t="s">
        <v>124</v>
      </c>
      <c r="C116" s="6"/>
      <c r="D116" s="19" t="s">
        <v>280</v>
      </c>
      <c r="F116" s="10" t="s">
        <v>87</v>
      </c>
      <c r="G116" s="12">
        <v>11.6</v>
      </c>
      <c r="H116" s="88"/>
      <c r="I116" s="88">
        <f t="shared" si="2"/>
        <v>0</v>
      </c>
    </row>
    <row r="117" spans="2:9" ht="15">
      <c r="B117" s="22"/>
      <c r="C117" s="6"/>
      <c r="D117" s="19"/>
      <c r="H117" s="88"/>
      <c r="I117" s="88"/>
    </row>
    <row r="118" spans="2:9" ht="45">
      <c r="B118" s="22" t="s">
        <v>16</v>
      </c>
      <c r="C118" s="6"/>
      <c r="D118" s="24" t="s">
        <v>281</v>
      </c>
      <c r="F118" s="10" t="s">
        <v>87</v>
      </c>
      <c r="G118" s="12">
        <v>88</v>
      </c>
      <c r="H118" s="88"/>
      <c r="I118" s="88">
        <f t="shared" si="2"/>
        <v>0</v>
      </c>
    </row>
    <row r="119" spans="8:9" ht="15">
      <c r="H119" s="88"/>
      <c r="I119" s="88"/>
    </row>
    <row r="120" spans="2:9" ht="30">
      <c r="B120" s="22" t="s">
        <v>17</v>
      </c>
      <c r="C120" s="6"/>
      <c r="D120" s="24" t="s">
        <v>282</v>
      </c>
      <c r="F120" s="10" t="s">
        <v>25</v>
      </c>
      <c r="G120" s="12">
        <v>5</v>
      </c>
      <c r="H120" s="88"/>
      <c r="I120" s="88">
        <f t="shared" si="2"/>
        <v>0</v>
      </c>
    </row>
    <row r="121" spans="2:9" ht="15">
      <c r="B121" s="22"/>
      <c r="C121" s="6"/>
      <c r="D121" s="19"/>
      <c r="H121" s="88"/>
      <c r="I121" s="88"/>
    </row>
    <row r="122" spans="2:9" ht="30">
      <c r="B122" s="22" t="s">
        <v>18</v>
      </c>
      <c r="C122" s="6"/>
      <c r="D122" s="24" t="s">
        <v>60</v>
      </c>
      <c r="F122" s="10" t="s">
        <v>87</v>
      </c>
      <c r="G122" s="12">
        <v>61</v>
      </c>
      <c r="H122" s="88"/>
      <c r="I122" s="88">
        <f t="shared" si="2"/>
        <v>0</v>
      </c>
    </row>
    <row r="123" spans="2:9" ht="15">
      <c r="B123" s="22"/>
      <c r="C123" s="6"/>
      <c r="D123" s="24"/>
      <c r="H123" s="88"/>
      <c r="I123" s="88"/>
    </row>
    <row r="124" spans="2:9" ht="45">
      <c r="B124" s="22" t="s">
        <v>208</v>
      </c>
      <c r="C124" s="6"/>
      <c r="D124" s="24" t="s">
        <v>61</v>
      </c>
      <c r="F124" s="10" t="s">
        <v>87</v>
      </c>
      <c r="G124" s="12">
        <v>220.52</v>
      </c>
      <c r="H124" s="88"/>
      <c r="I124" s="88">
        <f t="shared" si="2"/>
        <v>0</v>
      </c>
    </row>
    <row r="125" spans="2:9" s="17" customFormat="1" ht="15">
      <c r="B125" s="32"/>
      <c r="C125" s="13"/>
      <c r="D125" s="14"/>
      <c r="E125" s="14"/>
      <c r="F125" s="15"/>
      <c r="G125" s="44"/>
      <c r="H125" s="90"/>
      <c r="I125" s="90"/>
    </row>
    <row r="126" spans="4:9" ht="15">
      <c r="D126" s="4" t="s">
        <v>62</v>
      </c>
      <c r="H126" s="88"/>
      <c r="I126" s="95">
        <f>SUM(I108:I125)</f>
        <v>0</v>
      </c>
    </row>
    <row r="127" spans="8:9" ht="15">
      <c r="H127" s="88"/>
      <c r="I127" s="88"/>
    </row>
    <row r="128" spans="2:9" s="3" customFormat="1" ht="15.75">
      <c r="B128" s="31" t="s">
        <v>176</v>
      </c>
      <c r="C128" s="5"/>
      <c r="D128" s="3" t="s">
        <v>153</v>
      </c>
      <c r="F128" s="9"/>
      <c r="G128" s="43"/>
      <c r="H128" s="91"/>
      <c r="I128" s="91"/>
    </row>
    <row r="129" spans="8:9" ht="15">
      <c r="H129" s="88"/>
      <c r="I129" s="88"/>
    </row>
    <row r="130" spans="2:9" s="2" customFormat="1" ht="15.75">
      <c r="B130" s="38" t="s">
        <v>132</v>
      </c>
      <c r="C130" s="39"/>
      <c r="D130" s="2" t="s">
        <v>133</v>
      </c>
      <c r="F130" s="40"/>
      <c r="G130" s="46"/>
      <c r="H130" s="92"/>
      <c r="I130" s="92"/>
    </row>
    <row r="131" spans="8:9" ht="15">
      <c r="H131" s="88"/>
      <c r="I131" s="88"/>
    </row>
    <row r="132" spans="2:9" ht="80.25" customHeight="1">
      <c r="B132" s="22" t="s">
        <v>21</v>
      </c>
      <c r="C132" s="6"/>
      <c r="D132" s="24" t="s">
        <v>134</v>
      </c>
      <c r="F132" s="10" t="s">
        <v>95</v>
      </c>
      <c r="G132" s="12">
        <v>7.2</v>
      </c>
      <c r="H132" s="88"/>
      <c r="I132" s="88">
        <f aca="true" t="shared" si="3" ref="I132:I150">SUM(H132*G132)</f>
        <v>0</v>
      </c>
    </row>
    <row r="133" spans="8:9" ht="15">
      <c r="H133" s="88"/>
      <c r="I133" s="88"/>
    </row>
    <row r="134" spans="2:9" ht="30">
      <c r="B134" s="22" t="s">
        <v>23</v>
      </c>
      <c r="C134" s="6"/>
      <c r="D134" s="26" t="s">
        <v>268</v>
      </c>
      <c r="F134" s="10" t="s">
        <v>87</v>
      </c>
      <c r="G134" s="12">
        <v>7</v>
      </c>
      <c r="H134" s="88"/>
      <c r="I134" s="88">
        <f t="shared" si="3"/>
        <v>0</v>
      </c>
    </row>
    <row r="135" spans="8:9" ht="15">
      <c r="H135" s="88"/>
      <c r="I135" s="88"/>
    </row>
    <row r="136" spans="2:9" ht="30">
      <c r="B136" s="22" t="s">
        <v>24</v>
      </c>
      <c r="C136" s="6"/>
      <c r="D136" s="8" t="s">
        <v>135</v>
      </c>
      <c r="F136" s="10" t="s">
        <v>95</v>
      </c>
      <c r="G136" s="12">
        <v>1.2</v>
      </c>
      <c r="H136" s="88"/>
      <c r="I136" s="88">
        <f t="shared" si="3"/>
        <v>0</v>
      </c>
    </row>
    <row r="137" spans="8:9" ht="15">
      <c r="H137" s="88"/>
      <c r="I137" s="88"/>
    </row>
    <row r="138" spans="2:9" ht="45">
      <c r="B138" s="22" t="s">
        <v>26</v>
      </c>
      <c r="C138" s="6"/>
      <c r="D138" s="24" t="s">
        <v>296</v>
      </c>
      <c r="H138" s="88"/>
      <c r="I138" s="88"/>
    </row>
    <row r="139" spans="8:9" ht="6" customHeight="1">
      <c r="H139" s="88"/>
      <c r="I139" s="88"/>
    </row>
    <row r="140" spans="2:9" ht="15">
      <c r="B140" s="22" t="s">
        <v>136</v>
      </c>
      <c r="C140" s="6"/>
      <c r="D140" s="24" t="s">
        <v>187</v>
      </c>
      <c r="F140" s="10" t="s">
        <v>91</v>
      </c>
      <c r="G140" s="12">
        <v>18</v>
      </c>
      <c r="H140" s="88"/>
      <c r="I140" s="88">
        <f t="shared" si="3"/>
        <v>0</v>
      </c>
    </row>
    <row r="141" spans="2:9" ht="15">
      <c r="B141" s="22"/>
      <c r="C141" s="6"/>
      <c r="D141" s="8"/>
      <c r="H141" s="88"/>
      <c r="I141" s="88"/>
    </row>
    <row r="142" spans="2:9" ht="60">
      <c r="B142" s="22" t="s">
        <v>27</v>
      </c>
      <c r="C142" s="6"/>
      <c r="D142" s="8" t="s">
        <v>138</v>
      </c>
      <c r="F142" s="10" t="s">
        <v>25</v>
      </c>
      <c r="G142" s="12">
        <v>4</v>
      </c>
      <c r="H142" s="88"/>
      <c r="I142" s="88">
        <f t="shared" si="3"/>
        <v>0</v>
      </c>
    </row>
    <row r="143" spans="2:9" ht="15">
      <c r="B143" s="22"/>
      <c r="C143" s="6"/>
      <c r="D143" s="8"/>
      <c r="H143" s="88"/>
      <c r="I143" s="88"/>
    </row>
    <row r="144" spans="2:9" ht="30">
      <c r="B144" s="22" t="s">
        <v>172</v>
      </c>
      <c r="C144" s="6"/>
      <c r="D144" s="8" t="s">
        <v>139</v>
      </c>
      <c r="F144" s="10" t="s">
        <v>95</v>
      </c>
      <c r="G144" s="12">
        <v>2.5</v>
      </c>
      <c r="H144" s="88"/>
      <c r="I144" s="88">
        <f t="shared" si="3"/>
        <v>0</v>
      </c>
    </row>
    <row r="145" spans="2:9" ht="15">
      <c r="B145" s="22"/>
      <c r="C145" s="6"/>
      <c r="D145" s="8"/>
      <c r="H145" s="88"/>
      <c r="I145" s="88"/>
    </row>
    <row r="146" spans="2:9" ht="30">
      <c r="B146" s="22" t="s">
        <v>184</v>
      </c>
      <c r="C146" s="6"/>
      <c r="D146" s="8" t="s">
        <v>140</v>
      </c>
      <c r="F146" s="10" t="s">
        <v>95</v>
      </c>
      <c r="G146" s="12">
        <v>3</v>
      </c>
      <c r="H146" s="88"/>
      <c r="I146" s="88">
        <f t="shared" si="3"/>
        <v>0</v>
      </c>
    </row>
    <row r="147" spans="2:9" ht="15">
      <c r="B147" s="22"/>
      <c r="C147" s="6"/>
      <c r="D147" s="8"/>
      <c r="H147" s="88"/>
      <c r="I147" s="88"/>
    </row>
    <row r="148" spans="2:9" ht="30">
      <c r="B148" s="22" t="s">
        <v>185</v>
      </c>
      <c r="C148" s="6"/>
      <c r="D148" s="19" t="s">
        <v>141</v>
      </c>
      <c r="F148" s="10" t="s">
        <v>87</v>
      </c>
      <c r="G148" s="12">
        <v>23</v>
      </c>
      <c r="H148" s="88"/>
      <c r="I148" s="88">
        <f t="shared" si="3"/>
        <v>0</v>
      </c>
    </row>
    <row r="149" spans="2:9" ht="15">
      <c r="B149" s="22"/>
      <c r="C149" s="6"/>
      <c r="D149" s="19"/>
      <c r="H149" s="88"/>
      <c r="I149" s="88"/>
    </row>
    <row r="150" spans="2:9" ht="63" customHeight="1">
      <c r="B150" s="22" t="s">
        <v>15</v>
      </c>
      <c r="C150" s="6"/>
      <c r="D150" s="24" t="s">
        <v>142</v>
      </c>
      <c r="F150" s="10" t="s">
        <v>95</v>
      </c>
      <c r="G150" s="12">
        <v>3</v>
      </c>
      <c r="H150" s="88"/>
      <c r="I150" s="88">
        <f t="shared" si="3"/>
        <v>0</v>
      </c>
    </row>
    <row r="151" spans="2:9" s="17" customFormat="1" ht="15">
      <c r="B151" s="32"/>
      <c r="C151" s="13"/>
      <c r="D151" s="14"/>
      <c r="E151" s="14"/>
      <c r="F151" s="15"/>
      <c r="G151" s="44"/>
      <c r="H151" s="90"/>
      <c r="I151" s="90"/>
    </row>
    <row r="152" spans="4:9" ht="15">
      <c r="D152" s="4" t="s">
        <v>143</v>
      </c>
      <c r="H152" s="88"/>
      <c r="I152" s="96">
        <f>SUM(I132:I150)</f>
        <v>0</v>
      </c>
    </row>
    <row r="153" spans="2:9" ht="15">
      <c r="B153" s="22"/>
      <c r="C153" s="6"/>
      <c r="D153" s="8"/>
      <c r="H153" s="88"/>
      <c r="I153" s="88"/>
    </row>
    <row r="154" spans="2:9" s="2" customFormat="1" ht="15.75">
      <c r="B154" s="38" t="s">
        <v>144</v>
      </c>
      <c r="C154" s="39"/>
      <c r="D154" s="2" t="s">
        <v>145</v>
      </c>
      <c r="F154" s="40"/>
      <c r="G154" s="46"/>
      <c r="H154" s="92"/>
      <c r="I154" s="92"/>
    </row>
    <row r="155" spans="8:9" ht="15">
      <c r="H155" s="88"/>
      <c r="I155" s="88"/>
    </row>
    <row r="156" spans="2:9" ht="80.25" customHeight="1">
      <c r="B156" s="22" t="s">
        <v>94</v>
      </c>
      <c r="C156" s="6"/>
      <c r="D156" s="24" t="s">
        <v>267</v>
      </c>
      <c r="F156" s="10" t="s">
        <v>95</v>
      </c>
      <c r="G156" s="12">
        <v>24</v>
      </c>
      <c r="H156" s="88"/>
      <c r="I156" s="88">
        <f>SUM(H156*G156)</f>
        <v>0</v>
      </c>
    </row>
    <row r="157" spans="8:9" ht="15">
      <c r="H157" s="88"/>
      <c r="I157" s="88"/>
    </row>
    <row r="158" spans="2:9" ht="30">
      <c r="B158" s="22" t="s">
        <v>96</v>
      </c>
      <c r="C158" s="6"/>
      <c r="D158" s="26" t="s">
        <v>268</v>
      </c>
      <c r="F158" s="10" t="s">
        <v>87</v>
      </c>
      <c r="G158" s="12">
        <v>19.7</v>
      </c>
      <c r="H158" s="88"/>
      <c r="I158" s="88">
        <f>SUM(H158*G158)</f>
        <v>0</v>
      </c>
    </row>
    <row r="159" spans="8:9" ht="15">
      <c r="H159" s="88"/>
      <c r="I159" s="88"/>
    </row>
    <row r="160" spans="2:9" ht="30">
      <c r="B160" s="22" t="s">
        <v>97</v>
      </c>
      <c r="C160" s="6"/>
      <c r="D160" s="8" t="s">
        <v>135</v>
      </c>
      <c r="F160" s="10" t="s">
        <v>95</v>
      </c>
      <c r="G160" s="12">
        <v>3</v>
      </c>
      <c r="H160" s="88"/>
      <c r="I160" s="88">
        <f>SUM(H160*G160)</f>
        <v>0</v>
      </c>
    </row>
    <row r="161" spans="8:9" ht="15">
      <c r="H161" s="88"/>
      <c r="I161" s="88"/>
    </row>
    <row r="162" spans="2:9" ht="45">
      <c r="B162" s="22" t="s">
        <v>98</v>
      </c>
      <c r="C162" s="6"/>
      <c r="D162" s="24" t="s">
        <v>296</v>
      </c>
      <c r="H162" s="88"/>
      <c r="I162" s="88"/>
    </row>
    <row r="163" spans="8:9" ht="6" customHeight="1">
      <c r="H163" s="88"/>
      <c r="I163" s="88"/>
    </row>
    <row r="164" spans="2:9" ht="15">
      <c r="B164" s="22" t="s">
        <v>136</v>
      </c>
      <c r="C164" s="6"/>
      <c r="D164" s="24" t="s">
        <v>283</v>
      </c>
      <c r="F164" s="10" t="s">
        <v>91</v>
      </c>
      <c r="G164" s="12">
        <v>16</v>
      </c>
      <c r="H164" s="88"/>
      <c r="I164" s="88">
        <f>SUM(H164*G164)</f>
        <v>0</v>
      </c>
    </row>
    <row r="165" spans="8:9" ht="6" customHeight="1">
      <c r="H165" s="88"/>
      <c r="I165" s="88"/>
    </row>
    <row r="166" spans="2:9" ht="15" customHeight="1">
      <c r="B166" s="22" t="s">
        <v>137</v>
      </c>
      <c r="C166" s="6"/>
      <c r="D166" s="24" t="s">
        <v>187</v>
      </c>
      <c r="F166" s="10" t="s">
        <v>91</v>
      </c>
      <c r="G166" s="12">
        <v>17.4</v>
      </c>
      <c r="H166" s="88"/>
      <c r="I166" s="88">
        <f>SUM(H166*G166)</f>
        <v>0</v>
      </c>
    </row>
    <row r="167" spans="8:9" ht="6" customHeight="1">
      <c r="H167" s="88"/>
      <c r="I167" s="88"/>
    </row>
    <row r="168" spans="2:9" ht="15">
      <c r="B168" s="22" t="s">
        <v>147</v>
      </c>
      <c r="C168" s="6"/>
      <c r="D168" s="24" t="s">
        <v>63</v>
      </c>
      <c r="F168" s="10" t="s">
        <v>91</v>
      </c>
      <c r="G168" s="12">
        <v>13.9</v>
      </c>
      <c r="H168" s="88"/>
      <c r="I168" s="88">
        <f>SUM(H168*G168)</f>
        <v>0</v>
      </c>
    </row>
    <row r="169" spans="8:9" ht="15">
      <c r="H169" s="88"/>
      <c r="I169" s="88"/>
    </row>
    <row r="170" spans="2:9" ht="60">
      <c r="B170" s="22" t="s">
        <v>99</v>
      </c>
      <c r="C170" s="6"/>
      <c r="D170" s="24" t="s">
        <v>146</v>
      </c>
      <c r="H170" s="88"/>
      <c r="I170" s="88"/>
    </row>
    <row r="171" spans="8:9" ht="6" customHeight="1">
      <c r="H171" s="88"/>
      <c r="I171" s="88"/>
    </row>
    <row r="172" spans="2:9" ht="15" customHeight="1">
      <c r="B172" s="22" t="s">
        <v>136</v>
      </c>
      <c r="C172" s="6"/>
      <c r="D172" s="24" t="s">
        <v>64</v>
      </c>
      <c r="F172" s="10" t="s">
        <v>25</v>
      </c>
      <c r="G172" s="12">
        <v>2</v>
      </c>
      <c r="H172" s="88"/>
      <c r="I172" s="88">
        <f>SUM(H172*G172)</f>
        <v>0</v>
      </c>
    </row>
    <row r="173" spans="8:9" ht="15">
      <c r="H173" s="88"/>
      <c r="I173" s="88"/>
    </row>
    <row r="174" spans="2:9" ht="75">
      <c r="B174" s="22" t="s">
        <v>100</v>
      </c>
      <c r="C174" s="6"/>
      <c r="D174" s="24" t="s">
        <v>148</v>
      </c>
      <c r="H174" s="88"/>
      <c r="I174" s="88"/>
    </row>
    <row r="175" spans="8:9" ht="6" customHeight="1">
      <c r="H175" s="88"/>
      <c r="I175" s="88"/>
    </row>
    <row r="176" spans="2:9" ht="15" customHeight="1">
      <c r="B176" s="22" t="s">
        <v>136</v>
      </c>
      <c r="D176" s="24" t="s">
        <v>297</v>
      </c>
      <c r="F176" s="10" t="s">
        <v>25</v>
      </c>
      <c r="G176" s="12">
        <v>1</v>
      </c>
      <c r="H176" s="88"/>
      <c r="I176" s="88">
        <f>SUM(H176*G176)</f>
        <v>0</v>
      </c>
    </row>
    <row r="177" spans="8:9" ht="6" customHeight="1">
      <c r="H177" s="88"/>
      <c r="I177" s="88"/>
    </row>
    <row r="178" spans="2:9" ht="15">
      <c r="B178" s="22" t="s">
        <v>137</v>
      </c>
      <c r="C178" s="6"/>
      <c r="D178" s="24" t="s">
        <v>149</v>
      </c>
      <c r="F178" s="10" t="s">
        <v>25</v>
      </c>
      <c r="G178" s="12">
        <v>2</v>
      </c>
      <c r="H178" s="88"/>
      <c r="I178" s="88">
        <f>SUM(H178*G178)</f>
        <v>0</v>
      </c>
    </row>
    <row r="179" spans="8:9" ht="6" customHeight="1">
      <c r="H179" s="88"/>
      <c r="I179" s="88"/>
    </row>
    <row r="180" spans="2:9" ht="15">
      <c r="B180" s="22"/>
      <c r="C180" s="6"/>
      <c r="D180" s="8"/>
      <c r="H180" s="88"/>
      <c r="I180" s="88"/>
    </row>
    <row r="181" spans="2:9" ht="30">
      <c r="B181" s="22" t="s">
        <v>101</v>
      </c>
      <c r="C181" s="6"/>
      <c r="D181" s="8" t="s">
        <v>139</v>
      </c>
      <c r="F181" s="10" t="s">
        <v>95</v>
      </c>
      <c r="G181" s="12">
        <v>8.3</v>
      </c>
      <c r="H181" s="88"/>
      <c r="I181" s="88">
        <f>SUM(H181*G181)</f>
        <v>0</v>
      </c>
    </row>
    <row r="182" spans="2:9" ht="15">
      <c r="B182" s="22"/>
      <c r="C182" s="6"/>
      <c r="D182" s="8"/>
      <c r="H182" s="88"/>
      <c r="I182" s="88"/>
    </row>
    <row r="183" spans="2:9" ht="30">
      <c r="B183" s="22" t="s">
        <v>102</v>
      </c>
      <c r="C183" s="6"/>
      <c r="D183" s="8" t="s">
        <v>140</v>
      </c>
      <c r="F183" s="10" t="s">
        <v>95</v>
      </c>
      <c r="G183" s="12">
        <v>10</v>
      </c>
      <c r="H183" s="88"/>
      <c r="I183" s="88">
        <f>SUM(H183*G183)</f>
        <v>0</v>
      </c>
    </row>
    <row r="184" spans="2:9" ht="15">
      <c r="B184" s="22"/>
      <c r="C184" s="6"/>
      <c r="D184" s="8"/>
      <c r="H184" s="88"/>
      <c r="I184" s="88"/>
    </row>
    <row r="185" spans="2:9" ht="63" customHeight="1">
      <c r="B185" s="22" t="s">
        <v>150</v>
      </c>
      <c r="C185" s="6"/>
      <c r="D185" s="24" t="s">
        <v>142</v>
      </c>
      <c r="F185" s="10" t="s">
        <v>95</v>
      </c>
      <c r="G185" s="12">
        <v>11.6</v>
      </c>
      <c r="H185" s="88"/>
      <c r="I185" s="88">
        <f>SUM(H185*G185)</f>
        <v>0</v>
      </c>
    </row>
    <row r="186" spans="2:9" s="17" customFormat="1" ht="15">
      <c r="B186" s="32"/>
      <c r="C186" s="13"/>
      <c r="D186" s="14"/>
      <c r="E186" s="14"/>
      <c r="F186" s="15"/>
      <c r="G186" s="44"/>
      <c r="H186" s="90"/>
      <c r="I186" s="90"/>
    </row>
    <row r="187" spans="4:9" ht="15">
      <c r="D187" s="4" t="s">
        <v>151</v>
      </c>
      <c r="H187" s="88"/>
      <c r="I187" s="96">
        <f>SUM(I156:I185)</f>
        <v>0</v>
      </c>
    </row>
    <row r="188" spans="8:9" ht="15">
      <c r="H188" s="88"/>
      <c r="I188" s="88"/>
    </row>
    <row r="189" spans="2:9" ht="15">
      <c r="B189" s="32"/>
      <c r="C189" s="13"/>
      <c r="D189" s="14"/>
      <c r="E189" s="14"/>
      <c r="F189" s="15"/>
      <c r="G189" s="44"/>
      <c r="H189" s="90"/>
      <c r="I189" s="90"/>
    </row>
    <row r="190" spans="2:9" s="3" customFormat="1" ht="15.75">
      <c r="B190" s="31"/>
      <c r="C190" s="5"/>
      <c r="D190" s="3" t="s">
        <v>250</v>
      </c>
      <c r="F190" s="9"/>
      <c r="G190" s="43"/>
      <c r="H190" s="91"/>
      <c r="I190" s="91">
        <f>SUM(I187+I152)</f>
        <v>0</v>
      </c>
    </row>
    <row r="191" spans="2:9" s="3" customFormat="1" ht="15.75">
      <c r="B191" s="31"/>
      <c r="C191" s="5"/>
      <c r="F191" s="9"/>
      <c r="G191" s="43"/>
      <c r="H191" s="91"/>
      <c r="I191" s="91"/>
    </row>
    <row r="192" spans="2:9" s="3" customFormat="1" ht="15.75">
      <c r="B192" s="31"/>
      <c r="C192" s="5"/>
      <c r="D192" s="3" t="s">
        <v>65</v>
      </c>
      <c r="F192" s="9"/>
      <c r="G192" s="43"/>
      <c r="H192" s="91"/>
      <c r="I192" s="91"/>
    </row>
    <row r="193" spans="2:9" s="3" customFormat="1" ht="15.75">
      <c r="B193" s="31"/>
      <c r="C193" s="5"/>
      <c r="F193" s="9"/>
      <c r="G193" s="43"/>
      <c r="H193" s="91"/>
      <c r="I193" s="91"/>
    </row>
    <row r="194" spans="2:9" s="3" customFormat="1" ht="15.75">
      <c r="B194" s="31"/>
      <c r="C194" s="5"/>
      <c r="F194" s="9"/>
      <c r="G194" s="43"/>
      <c r="H194" s="91"/>
      <c r="I194" s="91"/>
    </row>
    <row r="195" spans="2:9" s="3" customFormat="1" ht="15.75">
      <c r="B195" s="31"/>
      <c r="C195" s="5"/>
      <c r="F195" s="9"/>
      <c r="G195" s="43"/>
      <c r="H195" s="91"/>
      <c r="I195" s="91"/>
    </row>
    <row r="196" spans="2:9" s="3" customFormat="1" ht="15.75">
      <c r="B196" s="31"/>
      <c r="C196" s="5"/>
      <c r="F196" s="9"/>
      <c r="G196" s="43"/>
      <c r="H196" s="91"/>
      <c r="I196" s="91"/>
    </row>
    <row r="197" spans="2:9" s="3" customFormat="1" ht="15.75">
      <c r="B197" s="31"/>
      <c r="C197" s="5"/>
      <c r="F197" s="9"/>
      <c r="G197" s="43"/>
      <c r="H197" s="91"/>
      <c r="I197" s="91"/>
    </row>
    <row r="198" spans="2:9" s="3" customFormat="1" ht="15.75">
      <c r="B198" s="31"/>
      <c r="C198" s="5"/>
      <c r="F198" s="9"/>
      <c r="G198" s="43"/>
      <c r="H198" s="91"/>
      <c r="I198" s="91"/>
    </row>
    <row r="199" spans="2:9" s="3" customFormat="1" ht="15.75">
      <c r="B199" s="31"/>
      <c r="C199" s="5"/>
      <c r="F199" s="9"/>
      <c r="G199" s="43"/>
      <c r="H199" s="91"/>
      <c r="I199" s="91"/>
    </row>
    <row r="200" spans="2:9" s="3" customFormat="1" ht="15.75">
      <c r="B200" s="31"/>
      <c r="C200" s="5"/>
      <c r="F200" s="9"/>
      <c r="G200" s="43"/>
      <c r="H200" s="91"/>
      <c r="I200" s="91"/>
    </row>
    <row r="201" spans="2:9" s="3" customFormat="1" ht="15.75">
      <c r="B201" s="5" t="s">
        <v>20</v>
      </c>
      <c r="C201" s="31"/>
      <c r="D201" s="27" t="s">
        <v>156</v>
      </c>
      <c r="F201" s="9"/>
      <c r="G201" s="43"/>
      <c r="H201" s="91"/>
      <c r="I201" s="91"/>
    </row>
    <row r="202" spans="2:9" s="3" customFormat="1" ht="15.75">
      <c r="B202" s="5"/>
      <c r="C202" s="31"/>
      <c r="D202" s="27"/>
      <c r="F202" s="9"/>
      <c r="G202" s="43"/>
      <c r="H202" s="91"/>
      <c r="I202" s="91"/>
    </row>
    <row r="203" spans="2:9" s="3" customFormat="1" ht="15.75">
      <c r="B203" s="5" t="s">
        <v>88</v>
      </c>
      <c r="C203" s="31"/>
      <c r="D203" s="27" t="s">
        <v>190</v>
      </c>
      <c r="F203" s="9"/>
      <c r="G203" s="43"/>
      <c r="H203" s="91"/>
      <c r="I203" s="91"/>
    </row>
    <row r="204" spans="2:9" s="3" customFormat="1" ht="15.75">
      <c r="B204" s="5"/>
      <c r="C204" s="31"/>
      <c r="D204" s="27"/>
      <c r="F204" s="9"/>
      <c r="G204" s="43"/>
      <c r="H204" s="91"/>
      <c r="I204" s="91"/>
    </row>
    <row r="205" spans="2:9" ht="63.75" customHeight="1">
      <c r="B205" s="16"/>
      <c r="C205" s="22"/>
      <c r="D205" s="24" t="s">
        <v>9</v>
      </c>
      <c r="H205" s="88"/>
      <c r="I205" s="88"/>
    </row>
    <row r="206" spans="2:9" ht="15">
      <c r="B206" s="16"/>
      <c r="C206" s="22"/>
      <c r="D206" s="24"/>
      <c r="H206" s="88"/>
      <c r="I206" s="88"/>
    </row>
    <row r="207" spans="2:9" ht="45">
      <c r="B207" s="16" t="s">
        <v>21</v>
      </c>
      <c r="C207" s="22"/>
      <c r="D207" s="24" t="s">
        <v>251</v>
      </c>
      <c r="F207" s="10" t="s">
        <v>87</v>
      </c>
      <c r="G207" s="12">
        <v>92</v>
      </c>
      <c r="H207" s="88"/>
      <c r="I207" s="88">
        <f>SUM(H207*G207)</f>
        <v>0</v>
      </c>
    </row>
    <row r="208" spans="2:9" ht="15">
      <c r="B208" s="16"/>
      <c r="C208" s="22"/>
      <c r="D208" s="24"/>
      <c r="H208" s="88"/>
      <c r="I208" s="88"/>
    </row>
    <row r="209" spans="2:9" ht="30">
      <c r="B209" s="16" t="s">
        <v>26</v>
      </c>
      <c r="C209" s="22"/>
      <c r="D209" s="24" t="s">
        <v>252</v>
      </c>
      <c r="F209" s="10" t="s">
        <v>91</v>
      </c>
      <c r="G209" s="12">
        <v>16</v>
      </c>
      <c r="H209" s="88"/>
      <c r="I209" s="88">
        <f>SUM(H209*G209)</f>
        <v>0</v>
      </c>
    </row>
    <row r="210" spans="2:9" ht="15">
      <c r="B210" s="16"/>
      <c r="C210" s="22"/>
      <c r="D210" s="24"/>
      <c r="H210" s="88"/>
      <c r="I210" s="88"/>
    </row>
    <row r="211" spans="2:9" ht="45">
      <c r="B211" s="16" t="s">
        <v>163</v>
      </c>
      <c r="C211" s="22"/>
      <c r="D211" s="24" t="s">
        <v>253</v>
      </c>
      <c r="F211" s="10" t="s">
        <v>25</v>
      </c>
      <c r="G211" s="12">
        <v>3</v>
      </c>
      <c r="H211" s="88"/>
      <c r="I211" s="88">
        <f>SUM(H211*G211)</f>
        <v>0</v>
      </c>
    </row>
    <row r="212" spans="2:9" s="17" customFormat="1" ht="15">
      <c r="B212" s="13"/>
      <c r="C212" s="32"/>
      <c r="D212" s="28"/>
      <c r="E212" s="14"/>
      <c r="F212" s="15"/>
      <c r="G212" s="44"/>
      <c r="H212" s="90"/>
      <c r="I212" s="90"/>
    </row>
    <row r="213" spans="2:9" ht="15">
      <c r="B213" s="7"/>
      <c r="C213" s="33"/>
      <c r="D213" s="29" t="s">
        <v>10</v>
      </c>
      <c r="H213" s="88"/>
      <c r="I213" s="95">
        <f>SUM(I207:I211)</f>
        <v>0</v>
      </c>
    </row>
    <row r="214" spans="2:9" s="3" customFormat="1" ht="15.75">
      <c r="B214" s="5" t="s">
        <v>92</v>
      </c>
      <c r="C214" s="31"/>
      <c r="D214" s="27" t="s">
        <v>111</v>
      </c>
      <c r="F214" s="9"/>
      <c r="G214" s="43"/>
      <c r="H214" s="91"/>
      <c r="I214" s="91"/>
    </row>
    <row r="215" spans="2:9" s="3" customFormat="1" ht="15.75">
      <c r="B215" s="5"/>
      <c r="C215" s="31"/>
      <c r="D215" s="27"/>
      <c r="F215" s="9"/>
      <c r="G215" s="43"/>
      <c r="H215" s="91"/>
      <c r="I215" s="91"/>
    </row>
    <row r="216" spans="2:9" ht="60">
      <c r="B216" s="16"/>
      <c r="C216" s="22"/>
      <c r="D216" s="24" t="s">
        <v>9</v>
      </c>
      <c r="H216" s="88"/>
      <c r="I216" s="88"/>
    </row>
    <row r="217" spans="2:9" ht="15">
      <c r="B217" s="16"/>
      <c r="C217" s="22"/>
      <c r="D217" s="24"/>
      <c r="H217" s="88"/>
      <c r="I217" s="88"/>
    </row>
    <row r="218" spans="2:9" ht="45">
      <c r="B218" s="16" t="s">
        <v>94</v>
      </c>
      <c r="C218" s="22"/>
      <c r="D218" s="24" t="s">
        <v>284</v>
      </c>
      <c r="F218" s="10" t="s">
        <v>87</v>
      </c>
      <c r="G218" s="12">
        <v>92</v>
      </c>
      <c r="H218" s="88"/>
      <c r="I218" s="88">
        <f>SUM(H218*G218)</f>
        <v>0</v>
      </c>
    </row>
    <row r="219" spans="2:9" ht="15">
      <c r="B219" s="16"/>
      <c r="C219" s="22"/>
      <c r="D219" s="24"/>
      <c r="H219" s="88"/>
      <c r="I219" s="88"/>
    </row>
    <row r="220" spans="2:9" ht="30">
      <c r="B220" s="16" t="s">
        <v>96</v>
      </c>
      <c r="C220" s="22"/>
      <c r="D220" s="24" t="s">
        <v>11</v>
      </c>
      <c r="F220" s="10" t="s">
        <v>91</v>
      </c>
      <c r="G220" s="12">
        <v>32</v>
      </c>
      <c r="H220" s="88"/>
      <c r="I220" s="88">
        <f>SUM(H220*G220)</f>
        <v>0</v>
      </c>
    </row>
    <row r="221" spans="2:9" ht="15">
      <c r="B221" s="16"/>
      <c r="C221" s="22"/>
      <c r="D221" s="24"/>
      <c r="H221" s="88"/>
      <c r="I221" s="88"/>
    </row>
    <row r="222" spans="2:9" ht="14.25" customHeight="1">
      <c r="B222" s="7"/>
      <c r="C222" s="99"/>
      <c r="D222" s="100" t="s">
        <v>12</v>
      </c>
      <c r="E222" s="101"/>
      <c r="F222" s="102"/>
      <c r="G222" s="103"/>
      <c r="H222" s="104"/>
      <c r="I222" s="105">
        <f>SUM(I218:I221)</f>
        <v>0</v>
      </c>
    </row>
    <row r="223" spans="2:9" s="3" customFormat="1" ht="15.75">
      <c r="B223" s="5"/>
      <c r="C223" s="31"/>
      <c r="D223" s="27"/>
      <c r="F223" s="9"/>
      <c r="G223" s="43"/>
      <c r="H223" s="91"/>
      <c r="I223" s="91"/>
    </row>
    <row r="224" spans="2:9" s="3" customFormat="1" ht="15.75">
      <c r="B224" s="5" t="s">
        <v>174</v>
      </c>
      <c r="C224" s="31"/>
      <c r="D224" s="27" t="s">
        <v>157</v>
      </c>
      <c r="F224" s="9"/>
      <c r="G224" s="43"/>
      <c r="H224" s="91"/>
      <c r="I224" s="91"/>
    </row>
    <row r="225" spans="2:9" s="3" customFormat="1" ht="15.75">
      <c r="B225" s="5"/>
      <c r="C225" s="31"/>
      <c r="D225" s="27"/>
      <c r="F225" s="9"/>
      <c r="G225" s="43"/>
      <c r="H225" s="91"/>
      <c r="I225" s="91"/>
    </row>
    <row r="226" spans="2:9" ht="63.75" customHeight="1">
      <c r="B226" s="16"/>
      <c r="C226" s="22"/>
      <c r="D226" s="24" t="s">
        <v>9</v>
      </c>
      <c r="H226" s="88"/>
      <c r="I226" s="88"/>
    </row>
    <row r="227" spans="2:9" ht="15">
      <c r="B227" s="16"/>
      <c r="C227" s="22"/>
      <c r="D227" s="24"/>
      <c r="H227" s="88"/>
      <c r="I227" s="88"/>
    </row>
    <row r="228" spans="2:9" ht="75">
      <c r="B228" s="16" t="s">
        <v>104</v>
      </c>
      <c r="C228" s="22"/>
      <c r="D228" s="24" t="s">
        <v>13</v>
      </c>
      <c r="F228" s="10" t="s">
        <v>91</v>
      </c>
      <c r="G228" s="12">
        <v>34</v>
      </c>
      <c r="H228" s="88"/>
      <c r="I228" s="88">
        <f aca="true" t="shared" si="4" ref="I228:I236">SUM(H228*G228)</f>
        <v>0</v>
      </c>
    </row>
    <row r="229" spans="2:9" ht="15">
      <c r="B229" s="16"/>
      <c r="C229" s="22"/>
      <c r="D229" s="24"/>
      <c r="H229" s="88"/>
      <c r="I229" s="88"/>
    </row>
    <row r="230" spans="2:9" ht="75">
      <c r="B230" s="16" t="s">
        <v>105</v>
      </c>
      <c r="C230" s="22"/>
      <c r="D230" s="24" t="s">
        <v>298</v>
      </c>
      <c r="F230" s="10" t="s">
        <v>91</v>
      </c>
      <c r="G230" s="12">
        <v>10.8</v>
      </c>
      <c r="H230" s="88"/>
      <c r="I230" s="88">
        <f t="shared" si="4"/>
        <v>0</v>
      </c>
    </row>
    <row r="231" spans="2:9" ht="15">
      <c r="B231" s="16"/>
      <c r="C231" s="22"/>
      <c r="D231" s="24"/>
      <c r="H231" s="88"/>
      <c r="I231" s="88"/>
    </row>
    <row r="232" spans="2:9" ht="60">
      <c r="B232" s="16" t="s">
        <v>106</v>
      </c>
      <c r="C232" s="22"/>
      <c r="D232" s="24" t="s">
        <v>14</v>
      </c>
      <c r="F232" s="10" t="s">
        <v>25</v>
      </c>
      <c r="G232" s="12">
        <v>4</v>
      </c>
      <c r="H232" s="88"/>
      <c r="I232" s="88">
        <f t="shared" si="4"/>
        <v>0</v>
      </c>
    </row>
    <row r="233" spans="2:9" ht="15">
      <c r="B233" s="16"/>
      <c r="C233" s="22"/>
      <c r="D233" s="24"/>
      <c r="H233" s="88"/>
      <c r="I233" s="88"/>
    </row>
    <row r="234" spans="2:9" ht="30">
      <c r="B234" s="16" t="s">
        <v>108</v>
      </c>
      <c r="C234" s="22"/>
      <c r="D234" s="24" t="s">
        <v>285</v>
      </c>
      <c r="F234" s="10" t="s">
        <v>25</v>
      </c>
      <c r="G234" s="12">
        <v>4</v>
      </c>
      <c r="H234" s="88"/>
      <c r="I234" s="88">
        <f t="shared" si="4"/>
        <v>0</v>
      </c>
    </row>
    <row r="235" spans="2:9" ht="15">
      <c r="B235" s="16"/>
      <c r="C235" s="22"/>
      <c r="D235" s="24"/>
      <c r="H235" s="88"/>
      <c r="I235" s="88"/>
    </row>
    <row r="236" spans="2:9" ht="75">
      <c r="B236" s="16" t="s">
        <v>109</v>
      </c>
      <c r="C236" s="22"/>
      <c r="D236" s="24" t="s">
        <v>254</v>
      </c>
      <c r="F236" s="10" t="s">
        <v>91</v>
      </c>
      <c r="G236" s="12">
        <v>26</v>
      </c>
      <c r="H236" s="88"/>
      <c r="I236" s="88">
        <f t="shared" si="4"/>
        <v>0</v>
      </c>
    </row>
    <row r="237" spans="2:9" s="17" customFormat="1" ht="15">
      <c r="B237" s="13"/>
      <c r="C237" s="32"/>
      <c r="D237" s="28"/>
      <c r="E237" s="14"/>
      <c r="F237" s="15"/>
      <c r="G237" s="44"/>
      <c r="H237" s="90"/>
      <c r="I237" s="90"/>
    </row>
    <row r="238" spans="2:9" ht="15">
      <c r="B238" s="7"/>
      <c r="C238" s="33"/>
      <c r="D238" s="29" t="s">
        <v>28</v>
      </c>
      <c r="H238" s="88"/>
      <c r="I238" s="95">
        <f>SUM(I228:I236)</f>
        <v>0</v>
      </c>
    </row>
    <row r="239" spans="2:9" ht="15">
      <c r="B239" s="7"/>
      <c r="C239" s="33"/>
      <c r="D239" s="29"/>
      <c r="H239" s="88"/>
      <c r="I239" s="88"/>
    </row>
    <row r="240" spans="2:9" s="3" customFormat="1" ht="15.75">
      <c r="B240" s="5" t="s">
        <v>175</v>
      </c>
      <c r="C240" s="31"/>
      <c r="D240" s="27" t="s">
        <v>158</v>
      </c>
      <c r="F240" s="9"/>
      <c r="G240" s="43"/>
      <c r="H240" s="91"/>
      <c r="I240" s="91"/>
    </row>
    <row r="241" spans="2:9" s="3" customFormat="1" ht="15.75">
      <c r="B241" s="5"/>
      <c r="C241" s="31"/>
      <c r="D241" s="27"/>
      <c r="F241" s="9"/>
      <c r="G241" s="43"/>
      <c r="H241" s="91"/>
      <c r="I241" s="91"/>
    </row>
    <row r="242" spans="2:9" ht="60">
      <c r="B242" s="16"/>
      <c r="C242" s="22"/>
      <c r="D242" s="24" t="s">
        <v>9</v>
      </c>
      <c r="H242" s="88"/>
      <c r="I242" s="88"/>
    </row>
    <row r="243" spans="2:9" ht="15">
      <c r="B243" s="16"/>
      <c r="C243" s="22"/>
      <c r="D243" s="24"/>
      <c r="H243" s="88"/>
      <c r="I243" s="88"/>
    </row>
    <row r="244" spans="2:9" ht="30">
      <c r="B244" s="16" t="s">
        <v>112</v>
      </c>
      <c r="C244" s="22"/>
      <c r="D244" s="24" t="s">
        <v>29</v>
      </c>
      <c r="F244" s="10" t="s">
        <v>91</v>
      </c>
      <c r="G244" s="12">
        <v>4.5</v>
      </c>
      <c r="H244" s="88"/>
      <c r="I244" s="88">
        <f>SUM(H244*G244)</f>
        <v>0</v>
      </c>
    </row>
    <row r="245" spans="2:9" ht="15">
      <c r="B245" s="16"/>
      <c r="C245" s="22"/>
      <c r="D245" s="24"/>
      <c r="H245" s="88"/>
      <c r="I245" s="88"/>
    </row>
    <row r="246" spans="2:9" ht="75">
      <c r="B246" s="16" t="s">
        <v>114</v>
      </c>
      <c r="C246" s="22"/>
      <c r="D246" s="24" t="s">
        <v>203</v>
      </c>
      <c r="F246" s="10" t="s">
        <v>25</v>
      </c>
      <c r="G246" s="12">
        <v>2</v>
      </c>
      <c r="H246" s="88"/>
      <c r="I246" s="88">
        <f>SUM(H246*G246)</f>
        <v>0</v>
      </c>
    </row>
    <row r="247" spans="2:9" ht="15">
      <c r="B247" s="16"/>
      <c r="C247" s="22"/>
      <c r="D247" s="24"/>
      <c r="H247" s="88"/>
      <c r="I247" s="88"/>
    </row>
    <row r="248" spans="2:9" ht="60">
      <c r="B248" s="16" t="s">
        <v>115</v>
      </c>
      <c r="C248" s="22"/>
      <c r="D248" s="24" t="s">
        <v>30</v>
      </c>
      <c r="F248" s="10" t="s">
        <v>22</v>
      </c>
      <c r="G248" s="12">
        <v>50</v>
      </c>
      <c r="H248" s="88"/>
      <c r="I248" s="88">
        <f>SUM(H248*G248)</f>
        <v>0</v>
      </c>
    </row>
    <row r="249" spans="2:9" s="17" customFormat="1" ht="15">
      <c r="B249" s="25"/>
      <c r="C249" s="41"/>
      <c r="D249" s="30"/>
      <c r="E249" s="14"/>
      <c r="F249" s="15"/>
      <c r="G249" s="44"/>
      <c r="H249" s="90"/>
      <c r="I249" s="90"/>
    </row>
    <row r="250" spans="2:9" ht="15">
      <c r="B250" s="7"/>
      <c r="C250" s="33"/>
      <c r="D250" s="29" t="s">
        <v>31</v>
      </c>
      <c r="H250" s="88"/>
      <c r="I250" s="95">
        <f>SUM(I244:I248)</f>
        <v>0</v>
      </c>
    </row>
    <row r="251" spans="2:9" ht="15">
      <c r="B251" s="7"/>
      <c r="C251" s="33"/>
      <c r="D251" s="29"/>
      <c r="H251" s="88"/>
      <c r="I251" s="88"/>
    </row>
    <row r="252" spans="2:9" s="3" customFormat="1" ht="15.75">
      <c r="B252" s="5" t="s">
        <v>118</v>
      </c>
      <c r="C252" s="31"/>
      <c r="D252" s="27" t="s">
        <v>191</v>
      </c>
      <c r="F252" s="9"/>
      <c r="G252" s="43"/>
      <c r="H252" s="91"/>
      <c r="I252" s="91"/>
    </row>
    <row r="253" spans="2:9" ht="15">
      <c r="B253" s="7"/>
      <c r="C253" s="33"/>
      <c r="D253" s="29"/>
      <c r="H253" s="88"/>
      <c r="I253" s="88"/>
    </row>
    <row r="254" spans="2:9" s="3" customFormat="1" ht="15.75">
      <c r="B254" s="5"/>
      <c r="C254" s="31"/>
      <c r="D254" s="68" t="s">
        <v>204</v>
      </c>
      <c r="F254" s="9"/>
      <c r="G254" s="43"/>
      <c r="H254" s="91"/>
      <c r="I254" s="91"/>
    </row>
    <row r="255" spans="2:9" s="3" customFormat="1" ht="15.75">
      <c r="B255" s="5"/>
      <c r="C255" s="31"/>
      <c r="D255" s="27"/>
      <c r="F255" s="9"/>
      <c r="G255" s="43"/>
      <c r="H255" s="91"/>
      <c r="I255" s="91"/>
    </row>
    <row r="256" spans="2:9" ht="135">
      <c r="B256" s="16"/>
      <c r="C256" s="22"/>
      <c r="D256" s="24" t="s">
        <v>255</v>
      </c>
      <c r="H256" s="88"/>
      <c r="I256" s="88"/>
    </row>
    <row r="257" spans="2:9" ht="15" customHeight="1">
      <c r="B257" s="16"/>
      <c r="C257" s="22"/>
      <c r="D257" s="24" t="s">
        <v>256</v>
      </c>
      <c r="H257" s="88"/>
      <c r="I257" s="88"/>
    </row>
    <row r="258" spans="2:9" ht="45">
      <c r="B258" s="7"/>
      <c r="C258" s="33"/>
      <c r="D258" s="42" t="s">
        <v>269</v>
      </c>
      <c r="H258" s="88"/>
      <c r="I258" s="88"/>
    </row>
    <row r="259" spans="2:9" ht="15">
      <c r="B259" s="7"/>
      <c r="C259" s="33"/>
      <c r="D259" s="42"/>
      <c r="H259" s="88"/>
      <c r="I259" s="88"/>
    </row>
    <row r="260" spans="2:9" ht="75">
      <c r="B260" s="16" t="s">
        <v>120</v>
      </c>
      <c r="C260" s="22"/>
      <c r="D260" s="24" t="s">
        <v>270</v>
      </c>
      <c r="F260" s="10" t="s">
        <v>25</v>
      </c>
      <c r="G260" s="12">
        <v>6</v>
      </c>
      <c r="H260" s="88"/>
      <c r="I260" s="88">
        <f>SUM(H260*G260)</f>
        <v>0</v>
      </c>
    </row>
    <row r="261" spans="2:9" ht="15">
      <c r="B261" s="6"/>
      <c r="C261" s="22"/>
      <c r="D261" s="24"/>
      <c r="H261" s="88"/>
      <c r="I261" s="88"/>
    </row>
    <row r="262" spans="2:9" ht="30" customHeight="1">
      <c r="B262" s="16" t="s">
        <v>121</v>
      </c>
      <c r="C262" s="22"/>
      <c r="D262" s="24" t="s">
        <v>69</v>
      </c>
      <c r="F262" s="10" t="s">
        <v>25</v>
      </c>
      <c r="G262" s="12">
        <v>4</v>
      </c>
      <c r="H262" s="88"/>
      <c r="I262" s="88">
        <f>SUM(H262*G262)</f>
        <v>0</v>
      </c>
    </row>
    <row r="263" spans="2:9" ht="15">
      <c r="B263" s="7"/>
      <c r="C263" s="33"/>
      <c r="D263" s="29"/>
      <c r="H263" s="88"/>
      <c r="I263" s="88"/>
    </row>
    <row r="264" spans="2:9" ht="30">
      <c r="B264" s="16" t="s">
        <v>122</v>
      </c>
      <c r="C264" s="22"/>
      <c r="D264" s="23" t="s">
        <v>286</v>
      </c>
      <c r="F264" s="10" t="s">
        <v>25</v>
      </c>
      <c r="G264" s="12">
        <v>2</v>
      </c>
      <c r="H264" s="88"/>
      <c r="I264" s="88">
        <f>SUM(H264*G264)</f>
        <v>0</v>
      </c>
    </row>
    <row r="265" spans="2:9" ht="15">
      <c r="B265" s="16"/>
      <c r="C265" s="22"/>
      <c r="D265" s="23"/>
      <c r="H265" s="88"/>
      <c r="I265" s="88"/>
    </row>
    <row r="266" spans="2:9" ht="30">
      <c r="B266" s="16" t="s">
        <v>123</v>
      </c>
      <c r="C266" s="22"/>
      <c r="D266" s="23" t="s">
        <v>308</v>
      </c>
      <c r="F266" s="10" t="s">
        <v>25</v>
      </c>
      <c r="G266" s="12">
        <v>1</v>
      </c>
      <c r="H266" s="88"/>
      <c r="I266" s="88">
        <f>SUM(H266*G266)</f>
        <v>0</v>
      </c>
    </row>
    <row r="267" spans="2:9" ht="15">
      <c r="B267" s="16"/>
      <c r="C267" s="22"/>
      <c r="D267" s="23"/>
      <c r="H267" s="88"/>
      <c r="I267" s="88"/>
    </row>
    <row r="268" spans="2:9" ht="15">
      <c r="B268" s="7"/>
      <c r="C268" s="33"/>
      <c r="D268" s="29" t="s">
        <v>209</v>
      </c>
      <c r="H268" s="88"/>
      <c r="I268" s="96">
        <f>SUM(I260:I266)</f>
        <v>0</v>
      </c>
    </row>
    <row r="269" spans="2:9" ht="15">
      <c r="B269" s="7"/>
      <c r="C269" s="33"/>
      <c r="D269" s="29"/>
      <c r="H269" s="88"/>
      <c r="I269" s="88"/>
    </row>
    <row r="270" spans="2:9" s="3" customFormat="1" ht="15.75">
      <c r="B270" s="5"/>
      <c r="C270" s="31"/>
      <c r="D270" s="68" t="s">
        <v>210</v>
      </c>
      <c r="F270" s="9"/>
      <c r="G270" s="43"/>
      <c r="H270" s="91"/>
      <c r="I270" s="91"/>
    </row>
    <row r="271" spans="2:9" s="3" customFormat="1" ht="15.75">
      <c r="B271" s="5"/>
      <c r="C271" s="31"/>
      <c r="D271" s="68"/>
      <c r="F271" s="9"/>
      <c r="G271" s="43"/>
      <c r="H271" s="91"/>
      <c r="I271" s="91"/>
    </row>
    <row r="272" spans="2:9" s="3" customFormat="1" ht="15.75">
      <c r="B272" s="5"/>
      <c r="C272" s="31"/>
      <c r="D272" s="69" t="s">
        <v>43</v>
      </c>
      <c r="F272" s="9"/>
      <c r="G272" s="43"/>
      <c r="H272" s="91"/>
      <c r="I272" s="91"/>
    </row>
    <row r="273" spans="2:9" ht="15" customHeight="1">
      <c r="B273" s="6"/>
      <c r="C273" s="22"/>
      <c r="D273" s="24"/>
      <c r="H273" s="88"/>
      <c r="I273" s="88"/>
    </row>
    <row r="274" spans="2:9" ht="60">
      <c r="B274" s="16" t="s">
        <v>123</v>
      </c>
      <c r="C274" s="22"/>
      <c r="D274" s="24" t="s">
        <v>257</v>
      </c>
      <c r="F274" s="10" t="s">
        <v>25</v>
      </c>
      <c r="G274" s="12">
        <v>4</v>
      </c>
      <c r="H274" s="88"/>
      <c r="I274" s="88">
        <f>SUM(H274*G274)</f>
        <v>0</v>
      </c>
    </row>
    <row r="275" spans="2:9" ht="15">
      <c r="B275" s="16"/>
      <c r="C275" s="22"/>
      <c r="D275" s="24"/>
      <c r="H275" s="88"/>
      <c r="I275" s="88"/>
    </row>
    <row r="276" spans="2:9" ht="75">
      <c r="B276" s="16" t="s">
        <v>123</v>
      </c>
      <c r="C276" s="22"/>
      <c r="D276" s="24" t="s">
        <v>299</v>
      </c>
      <c r="F276" s="10" t="s">
        <v>25</v>
      </c>
      <c r="G276" s="12">
        <v>1</v>
      </c>
      <c r="H276" s="88"/>
      <c r="I276" s="88">
        <f>SUM(H276*G276)</f>
        <v>0</v>
      </c>
    </row>
    <row r="277" spans="2:9" s="17" customFormat="1" ht="15">
      <c r="B277" s="13"/>
      <c r="C277" s="32"/>
      <c r="D277" s="28"/>
      <c r="E277" s="14"/>
      <c r="F277" s="15"/>
      <c r="G277" s="44"/>
      <c r="H277" s="90"/>
      <c r="I277" s="90"/>
    </row>
    <row r="278" spans="2:9" ht="15">
      <c r="B278" s="7"/>
      <c r="C278" s="33"/>
      <c r="D278" s="29" t="s">
        <v>0</v>
      </c>
      <c r="H278" s="88"/>
      <c r="I278" s="96">
        <f>SUM(I274:I277)</f>
        <v>0</v>
      </c>
    </row>
    <row r="279" spans="2:9" s="17" customFormat="1" ht="15.75" thickBot="1">
      <c r="B279" s="70"/>
      <c r="C279" s="71"/>
      <c r="D279" s="72"/>
      <c r="E279" s="73"/>
      <c r="F279" s="74"/>
      <c r="G279" s="75"/>
      <c r="H279" s="93"/>
      <c r="I279" s="93"/>
    </row>
    <row r="280" spans="2:9" ht="15.75" thickTop="1">
      <c r="B280" s="7"/>
      <c r="C280" s="33"/>
      <c r="D280" s="29" t="s">
        <v>1</v>
      </c>
      <c r="H280" s="88"/>
      <c r="I280" s="95">
        <f>SUM(I278+I268)</f>
        <v>0</v>
      </c>
    </row>
    <row r="281" spans="2:9" ht="15">
      <c r="B281" s="7"/>
      <c r="C281" s="33"/>
      <c r="D281" s="29"/>
      <c r="H281" s="88"/>
      <c r="I281" s="88"/>
    </row>
    <row r="282" spans="2:9" s="3" customFormat="1" ht="15.75">
      <c r="B282" s="5" t="s">
        <v>176</v>
      </c>
      <c r="C282" s="31"/>
      <c r="D282" s="27" t="s">
        <v>159</v>
      </c>
      <c r="F282" s="9"/>
      <c r="G282" s="43"/>
      <c r="H282" s="91"/>
      <c r="I282" s="91"/>
    </row>
    <row r="283" spans="2:9" s="3" customFormat="1" ht="15.75">
      <c r="B283" s="5"/>
      <c r="C283" s="31"/>
      <c r="D283" s="27"/>
      <c r="F283" s="9"/>
      <c r="G283" s="43"/>
      <c r="H283" s="91"/>
      <c r="I283" s="91"/>
    </row>
    <row r="284" spans="2:9" ht="66.75" customHeight="1">
      <c r="B284" s="16"/>
      <c r="C284" s="22"/>
      <c r="D284" s="24" t="s">
        <v>9</v>
      </c>
      <c r="H284" s="88"/>
      <c r="I284" s="88"/>
    </row>
    <row r="285" spans="2:9" ht="15">
      <c r="B285" s="7"/>
      <c r="C285" s="33"/>
      <c r="D285" s="29"/>
      <c r="H285" s="88"/>
      <c r="I285" s="88"/>
    </row>
    <row r="286" spans="2:9" ht="130.5" customHeight="1">
      <c r="B286" s="16" t="s">
        <v>125</v>
      </c>
      <c r="C286" s="22"/>
      <c r="D286" s="26" t="s">
        <v>300</v>
      </c>
      <c r="F286" s="10" t="s">
        <v>87</v>
      </c>
      <c r="G286" s="12">
        <v>65</v>
      </c>
      <c r="H286" s="88"/>
      <c r="I286" s="88">
        <f>SUM(H286*G286)</f>
        <v>0</v>
      </c>
    </row>
    <row r="287" spans="2:9" ht="15" customHeight="1">
      <c r="B287" s="16"/>
      <c r="C287" s="22"/>
      <c r="D287" s="26"/>
      <c r="H287" s="88"/>
      <c r="I287" s="88"/>
    </row>
    <row r="288" spans="2:9" ht="105">
      <c r="B288" s="16" t="s">
        <v>126</v>
      </c>
      <c r="C288" s="22"/>
      <c r="D288" s="24" t="s">
        <v>70</v>
      </c>
      <c r="F288" s="10" t="s">
        <v>87</v>
      </c>
      <c r="G288" s="12">
        <v>60.5</v>
      </c>
      <c r="H288" s="88"/>
      <c r="I288" s="88">
        <f>SUM(H288*G288)</f>
        <v>0</v>
      </c>
    </row>
    <row r="289" spans="2:9" ht="15">
      <c r="B289" s="16"/>
      <c r="C289" s="22"/>
      <c r="D289" s="24"/>
      <c r="H289" s="88"/>
      <c r="I289" s="88"/>
    </row>
    <row r="290" spans="2:9" ht="90">
      <c r="B290" s="16" t="s">
        <v>127</v>
      </c>
      <c r="C290" s="22"/>
      <c r="D290" s="24" t="s">
        <v>301</v>
      </c>
      <c r="F290" s="10" t="s">
        <v>91</v>
      </c>
      <c r="G290" s="12">
        <v>30</v>
      </c>
      <c r="H290" s="88"/>
      <c r="I290" s="88">
        <f>SUM(H290*G290)</f>
        <v>0</v>
      </c>
    </row>
    <row r="291" spans="2:9" s="17" customFormat="1" ht="15">
      <c r="B291" s="13"/>
      <c r="C291" s="32"/>
      <c r="D291" s="28"/>
      <c r="E291" s="14"/>
      <c r="F291" s="15"/>
      <c r="G291" s="44"/>
      <c r="H291" s="90"/>
      <c r="I291" s="90"/>
    </row>
    <row r="292" spans="2:9" ht="15">
      <c r="B292" s="7"/>
      <c r="C292" s="33"/>
      <c r="D292" s="29" t="s">
        <v>75</v>
      </c>
      <c r="H292" s="88"/>
      <c r="I292" s="95">
        <f>SUM(I286:I290)</f>
        <v>0</v>
      </c>
    </row>
    <row r="293" spans="2:9" ht="15">
      <c r="B293" s="7"/>
      <c r="C293" s="33"/>
      <c r="D293" s="29"/>
      <c r="H293" s="88"/>
      <c r="I293" s="88"/>
    </row>
    <row r="294" spans="2:9" ht="15">
      <c r="B294" s="7"/>
      <c r="C294" s="33"/>
      <c r="D294" s="29"/>
      <c r="H294" s="88"/>
      <c r="I294" s="88"/>
    </row>
    <row r="295" spans="2:9" s="3" customFormat="1" ht="15.75">
      <c r="B295" s="5" t="s">
        <v>177</v>
      </c>
      <c r="C295" s="31"/>
      <c r="D295" s="27" t="s">
        <v>192</v>
      </c>
      <c r="F295" s="9"/>
      <c r="G295" s="43"/>
      <c r="H295" s="91"/>
      <c r="I295" s="91"/>
    </row>
    <row r="296" spans="2:9" s="3" customFormat="1" ht="15.75">
      <c r="B296" s="5"/>
      <c r="C296" s="31"/>
      <c r="D296" s="27"/>
      <c r="F296" s="9"/>
      <c r="G296" s="43"/>
      <c r="H296" s="91"/>
      <c r="I296" s="91"/>
    </row>
    <row r="297" spans="2:9" ht="66.75" customHeight="1">
      <c r="B297" s="16"/>
      <c r="C297" s="22"/>
      <c r="D297" s="24" t="s">
        <v>9</v>
      </c>
      <c r="H297" s="88"/>
      <c r="I297" s="88"/>
    </row>
    <row r="298" spans="2:9" ht="15">
      <c r="B298" s="16"/>
      <c r="C298" s="22"/>
      <c r="D298" s="24"/>
      <c r="H298" s="88"/>
      <c r="I298" s="88"/>
    </row>
    <row r="299" spans="2:9" ht="90">
      <c r="B299" s="16" t="s">
        <v>19</v>
      </c>
      <c r="C299" s="22"/>
      <c r="D299" s="24" t="s">
        <v>258</v>
      </c>
      <c r="F299" s="10" t="s">
        <v>87</v>
      </c>
      <c r="G299" s="12">
        <v>63</v>
      </c>
      <c r="H299" s="88"/>
      <c r="I299" s="88">
        <f>SUM(H299*G299)</f>
        <v>0</v>
      </c>
    </row>
    <row r="300" spans="2:9" s="17" customFormat="1" ht="15">
      <c r="B300" s="13"/>
      <c r="C300" s="32"/>
      <c r="D300" s="28"/>
      <c r="E300" s="14"/>
      <c r="F300" s="15"/>
      <c r="G300" s="44"/>
      <c r="H300" s="90"/>
      <c r="I300" s="90"/>
    </row>
    <row r="301" spans="2:9" ht="15">
      <c r="B301" s="7"/>
      <c r="C301" s="33"/>
      <c r="D301" s="29" t="s">
        <v>71</v>
      </c>
      <c r="H301" s="88"/>
      <c r="I301" s="95">
        <f>SUM(I299:I300)</f>
        <v>0</v>
      </c>
    </row>
    <row r="302" spans="2:9" ht="15">
      <c r="B302" s="7"/>
      <c r="C302" s="33"/>
      <c r="D302" s="29"/>
      <c r="H302" s="88"/>
      <c r="I302" s="88"/>
    </row>
    <row r="303" spans="2:9" s="3" customFormat="1" ht="15.75">
      <c r="B303" s="5" t="s">
        <v>178</v>
      </c>
      <c r="C303" s="31"/>
      <c r="D303" s="27" t="s">
        <v>160</v>
      </c>
      <c r="F303" s="9"/>
      <c r="G303" s="43"/>
      <c r="H303" s="91"/>
      <c r="I303" s="91"/>
    </row>
    <row r="304" spans="2:9" s="3" customFormat="1" ht="15.75">
      <c r="B304" s="5"/>
      <c r="C304" s="31"/>
      <c r="D304" s="27"/>
      <c r="F304" s="9"/>
      <c r="G304" s="43"/>
      <c r="H304" s="91"/>
      <c r="I304" s="91"/>
    </row>
    <row r="305" spans="2:9" s="3" customFormat="1" ht="60">
      <c r="B305" s="5"/>
      <c r="C305" s="31"/>
      <c r="D305" s="24" t="s">
        <v>9</v>
      </c>
      <c r="F305" s="9"/>
      <c r="G305" s="43"/>
      <c r="H305" s="91"/>
      <c r="I305" s="91"/>
    </row>
    <row r="306" spans="2:9" s="3" customFormat="1" ht="15.75">
      <c r="B306" s="5"/>
      <c r="C306" s="31"/>
      <c r="D306" s="27"/>
      <c r="F306" s="9"/>
      <c r="G306" s="43"/>
      <c r="H306" s="91"/>
      <c r="I306" s="91"/>
    </row>
    <row r="307" spans="2:9" ht="60">
      <c r="B307" s="16" t="s">
        <v>83</v>
      </c>
      <c r="C307" s="22"/>
      <c r="D307" s="24" t="s">
        <v>72</v>
      </c>
      <c r="F307" s="10" t="s">
        <v>87</v>
      </c>
      <c r="G307" s="12">
        <v>180</v>
      </c>
      <c r="H307" s="88"/>
      <c r="I307" s="88">
        <f>SUM(H307*G307)</f>
        <v>0</v>
      </c>
    </row>
    <row r="308" spans="2:9" ht="15">
      <c r="B308" s="16"/>
      <c r="C308" s="22"/>
      <c r="D308" s="24"/>
      <c r="H308" s="88"/>
      <c r="I308" s="88"/>
    </row>
    <row r="309" spans="2:9" ht="60">
      <c r="B309" s="16" t="s">
        <v>84</v>
      </c>
      <c r="C309" s="22"/>
      <c r="D309" s="24" t="s">
        <v>73</v>
      </c>
      <c r="F309" s="10" t="s">
        <v>87</v>
      </c>
      <c r="G309" s="12">
        <v>180</v>
      </c>
      <c r="H309" s="88"/>
      <c r="I309" s="88">
        <f>SUM(H309*G309)</f>
        <v>0</v>
      </c>
    </row>
    <row r="310" spans="2:9" ht="15">
      <c r="B310" s="16"/>
      <c r="C310" s="22"/>
      <c r="D310" s="24"/>
      <c r="H310" s="88"/>
      <c r="I310" s="88"/>
    </row>
    <row r="311" spans="2:9" ht="60">
      <c r="B311" s="16" t="s">
        <v>86</v>
      </c>
      <c r="C311" s="22"/>
      <c r="D311" s="24" t="s">
        <v>259</v>
      </c>
      <c r="F311" s="10" t="s">
        <v>87</v>
      </c>
      <c r="G311" s="12">
        <v>63</v>
      </c>
      <c r="H311" s="88"/>
      <c r="I311" s="88">
        <f>SUM(H311*G311)</f>
        <v>0</v>
      </c>
    </row>
    <row r="312" spans="2:9" ht="15">
      <c r="B312" s="16"/>
      <c r="C312" s="22"/>
      <c r="D312" s="24"/>
      <c r="H312" s="88"/>
      <c r="I312" s="88"/>
    </row>
    <row r="313" spans="2:9" ht="15">
      <c r="B313" s="7"/>
      <c r="C313" s="99"/>
      <c r="D313" s="100" t="s">
        <v>74</v>
      </c>
      <c r="E313" s="101"/>
      <c r="F313" s="102"/>
      <c r="G313" s="103"/>
      <c r="H313" s="104"/>
      <c r="I313" s="105">
        <f>SUM(I307:I312)</f>
        <v>0</v>
      </c>
    </row>
    <row r="314" spans="2:9" ht="15">
      <c r="B314" s="7"/>
      <c r="C314" s="33"/>
      <c r="D314" s="29"/>
      <c r="H314" s="88"/>
      <c r="I314" s="88"/>
    </row>
    <row r="315" spans="2:9" s="17" customFormat="1" ht="15">
      <c r="B315" s="13"/>
      <c r="C315" s="32"/>
      <c r="D315" s="28"/>
      <c r="E315" s="14"/>
      <c r="F315" s="15"/>
      <c r="G315" s="44"/>
      <c r="H315" s="90"/>
      <c r="I315" s="90"/>
    </row>
    <row r="316" spans="2:9" ht="15">
      <c r="B316" s="7"/>
      <c r="C316" s="33"/>
      <c r="D316" s="29"/>
      <c r="H316" s="88"/>
      <c r="I316" s="95"/>
    </row>
    <row r="317" spans="2:9" s="3" customFormat="1" ht="15.75">
      <c r="B317" s="31" t="s">
        <v>144</v>
      </c>
      <c r="C317" s="5"/>
      <c r="D317" s="3" t="s">
        <v>40</v>
      </c>
      <c r="F317" s="9"/>
      <c r="G317" s="43"/>
      <c r="H317" s="91"/>
      <c r="I317" s="91"/>
    </row>
    <row r="318" spans="2:9" s="3" customFormat="1" ht="10.5" customHeight="1">
      <c r="B318" s="31"/>
      <c r="C318" s="5"/>
      <c r="F318" s="9"/>
      <c r="G318" s="43"/>
      <c r="H318" s="91"/>
      <c r="I318" s="91"/>
    </row>
    <row r="319" spans="2:9" s="3" customFormat="1" ht="15.75">
      <c r="B319" s="31"/>
      <c r="C319" s="5"/>
      <c r="D319" s="3" t="s">
        <v>211</v>
      </c>
      <c r="F319" s="9"/>
      <c r="G319" s="43"/>
      <c r="H319" s="91"/>
      <c r="I319" s="91"/>
    </row>
    <row r="320" spans="2:9" s="3" customFormat="1" ht="10.5" customHeight="1">
      <c r="B320" s="31"/>
      <c r="C320" s="5"/>
      <c r="F320" s="9"/>
      <c r="G320" s="43"/>
      <c r="H320" s="91"/>
      <c r="I320" s="91"/>
    </row>
    <row r="321" spans="2:9" ht="30">
      <c r="B321" s="22" t="s">
        <v>94</v>
      </c>
      <c r="C321" s="6"/>
      <c r="D321" s="11" t="s">
        <v>278</v>
      </c>
      <c r="F321" s="10" t="s">
        <v>87</v>
      </c>
      <c r="G321" s="12">
        <v>1200</v>
      </c>
      <c r="H321" s="88"/>
      <c r="I321" s="88">
        <f>SUM(H321*G321)</f>
        <v>0</v>
      </c>
    </row>
    <row r="322" spans="2:9" ht="15">
      <c r="B322" s="22"/>
      <c r="C322" s="6"/>
      <c r="D322" s="8"/>
      <c r="H322" s="88"/>
      <c r="I322" s="88"/>
    </row>
    <row r="323" spans="2:9" ht="30">
      <c r="B323" s="22" t="s">
        <v>96</v>
      </c>
      <c r="C323" s="6"/>
      <c r="D323" s="11" t="s">
        <v>212</v>
      </c>
      <c r="F323" s="10" t="s">
        <v>166</v>
      </c>
      <c r="G323" s="12">
        <v>1</v>
      </c>
      <c r="H323" s="88"/>
      <c r="I323" s="88">
        <f>SUM(H323*G323)</f>
        <v>0</v>
      </c>
    </row>
    <row r="324" spans="8:9" ht="15">
      <c r="H324" s="88"/>
      <c r="I324" s="88"/>
    </row>
    <row r="325" spans="2:9" ht="30">
      <c r="B325" s="22" t="s">
        <v>97</v>
      </c>
      <c r="C325" s="6"/>
      <c r="D325" s="24" t="s">
        <v>261</v>
      </c>
      <c r="F325" s="10" t="s">
        <v>166</v>
      </c>
      <c r="G325" s="12">
        <v>1</v>
      </c>
      <c r="H325" s="88"/>
      <c r="I325" s="88">
        <f>SUM(H325*G325)</f>
        <v>0</v>
      </c>
    </row>
    <row r="326" spans="8:9" ht="15">
      <c r="H326" s="88"/>
      <c r="I326" s="88"/>
    </row>
    <row r="327" spans="2:9" ht="30">
      <c r="B327" s="22" t="s">
        <v>98</v>
      </c>
      <c r="C327" s="6"/>
      <c r="D327" s="24" t="s">
        <v>262</v>
      </c>
      <c r="F327" s="10" t="s">
        <v>25</v>
      </c>
      <c r="G327" s="12">
        <v>4</v>
      </c>
      <c r="H327" s="88"/>
      <c r="I327" s="88">
        <f>SUM(H327*G327)</f>
        <v>0</v>
      </c>
    </row>
    <row r="328" spans="2:9" s="17" customFormat="1" ht="15">
      <c r="B328" s="32"/>
      <c r="C328" s="13"/>
      <c r="D328" s="14"/>
      <c r="E328" s="14"/>
      <c r="F328" s="15"/>
      <c r="G328" s="44"/>
      <c r="H328" s="90"/>
      <c r="I328" s="90"/>
    </row>
    <row r="329" spans="4:9" ht="15">
      <c r="D329" s="4" t="s">
        <v>213</v>
      </c>
      <c r="H329" s="88"/>
      <c r="I329" s="95">
        <f>SUM(I321:I328)</f>
        <v>0</v>
      </c>
    </row>
    <row r="330" spans="8:9" ht="15">
      <c r="H330" s="88"/>
      <c r="I330" s="88"/>
    </row>
    <row r="331" spans="2:9" s="3" customFormat="1" ht="15.75">
      <c r="B331" s="31"/>
      <c r="C331" s="5"/>
      <c r="D331" s="3" t="s">
        <v>93</v>
      </c>
      <c r="F331" s="9"/>
      <c r="G331" s="43"/>
      <c r="H331" s="91"/>
      <c r="I331" s="91"/>
    </row>
    <row r="332" spans="2:9" s="3" customFormat="1" ht="15.75">
      <c r="B332" s="31"/>
      <c r="C332" s="5"/>
      <c r="F332" s="9"/>
      <c r="G332" s="43"/>
      <c r="H332" s="91"/>
      <c r="I332" s="91"/>
    </row>
    <row r="333" spans="2:9" ht="60">
      <c r="B333" s="22" t="s">
        <v>102</v>
      </c>
      <c r="C333" s="6"/>
      <c r="D333" s="8" t="s">
        <v>287</v>
      </c>
      <c r="F333" s="10" t="s">
        <v>87</v>
      </c>
      <c r="G333" s="12">
        <v>1200</v>
      </c>
      <c r="H333" s="88"/>
      <c r="I333" s="88">
        <f>SUM(H333*G333)</f>
        <v>0</v>
      </c>
    </row>
    <row r="334" spans="2:9" s="17" customFormat="1" ht="15">
      <c r="B334" s="34"/>
      <c r="C334" s="20"/>
      <c r="F334" s="21"/>
      <c r="G334" s="45"/>
      <c r="H334" s="89"/>
      <c r="I334" s="88"/>
    </row>
    <row r="335" spans="2:9" ht="45">
      <c r="B335" s="22" t="s">
        <v>103</v>
      </c>
      <c r="C335" s="6"/>
      <c r="D335" s="24" t="s">
        <v>265</v>
      </c>
      <c r="F335" s="10" t="s">
        <v>95</v>
      </c>
      <c r="G335" s="12">
        <v>67</v>
      </c>
      <c r="H335" s="88"/>
      <c r="I335" s="88">
        <f>SUM(H335*G335)</f>
        <v>0</v>
      </c>
    </row>
    <row r="336" spans="2:9" ht="15">
      <c r="B336" s="22"/>
      <c r="C336" s="6"/>
      <c r="D336" s="24"/>
      <c r="H336" s="88"/>
      <c r="I336" s="88"/>
    </row>
    <row r="337" spans="2:9" ht="30">
      <c r="B337" s="22" t="s">
        <v>207</v>
      </c>
      <c r="C337" s="6"/>
      <c r="D337" s="8" t="s">
        <v>266</v>
      </c>
      <c r="F337" s="10" t="s">
        <v>87</v>
      </c>
      <c r="G337" s="12">
        <v>86</v>
      </c>
      <c r="H337" s="88"/>
      <c r="I337" s="88">
        <f>SUM(H337*G337)</f>
        <v>0</v>
      </c>
    </row>
    <row r="338" spans="2:9" ht="15">
      <c r="B338" s="22"/>
      <c r="C338" s="6"/>
      <c r="D338" s="24"/>
      <c r="H338" s="88"/>
      <c r="I338" s="88"/>
    </row>
    <row r="339" spans="2:9" ht="68.25" customHeight="1">
      <c r="B339" s="22" t="s">
        <v>150</v>
      </c>
      <c r="C339" s="6"/>
      <c r="D339" s="24" t="s">
        <v>263</v>
      </c>
      <c r="F339" s="10" t="s">
        <v>95</v>
      </c>
      <c r="G339" s="12">
        <v>10</v>
      </c>
      <c r="H339" s="88"/>
      <c r="I339" s="88">
        <f>SUM(H339*G339)</f>
        <v>0</v>
      </c>
    </row>
    <row r="340" spans="2:9" ht="15">
      <c r="B340" s="22"/>
      <c r="C340" s="6"/>
      <c r="D340" s="8"/>
      <c r="H340" s="88"/>
      <c r="I340" s="88"/>
    </row>
    <row r="341" spans="2:9" ht="30">
      <c r="B341" s="22" t="s">
        <v>214</v>
      </c>
      <c r="C341" s="6"/>
      <c r="D341" s="26" t="s">
        <v>264</v>
      </c>
      <c r="F341" s="10" t="s">
        <v>87</v>
      </c>
      <c r="G341" s="12">
        <v>100</v>
      </c>
      <c r="H341" s="88"/>
      <c r="I341" s="88">
        <f>SUM(H341*G341)</f>
        <v>0</v>
      </c>
    </row>
    <row r="342" spans="8:9" ht="15">
      <c r="H342" s="88"/>
      <c r="I342" s="88"/>
    </row>
    <row r="343" spans="2:9" ht="60">
      <c r="B343" s="22" t="s">
        <v>215</v>
      </c>
      <c r="C343" s="6"/>
      <c r="D343" s="26" t="s">
        <v>216</v>
      </c>
      <c r="F343" s="10" t="s">
        <v>87</v>
      </c>
      <c r="G343" s="12">
        <v>300</v>
      </c>
      <c r="H343" s="88"/>
      <c r="I343" s="88">
        <f>SUM(H343*G343)</f>
        <v>0</v>
      </c>
    </row>
    <row r="344" spans="2:9" ht="15">
      <c r="B344" s="22"/>
      <c r="C344" s="6"/>
      <c r="D344" s="26"/>
      <c r="H344" s="88"/>
      <c r="I344" s="88"/>
    </row>
    <row r="345" spans="2:9" ht="63" customHeight="1">
      <c r="B345" s="22" t="s">
        <v>217</v>
      </c>
      <c r="C345" s="6"/>
      <c r="D345" s="24" t="s">
        <v>200</v>
      </c>
      <c r="F345" s="10" t="s">
        <v>95</v>
      </c>
      <c r="G345" s="12">
        <v>75</v>
      </c>
      <c r="H345" s="88"/>
      <c r="I345" s="88">
        <f>SUM(H345*G345)</f>
        <v>0</v>
      </c>
    </row>
    <row r="346" spans="2:9" ht="15">
      <c r="B346" s="22"/>
      <c r="C346" s="6"/>
      <c r="D346" s="23"/>
      <c r="H346" s="88"/>
      <c r="I346" s="88"/>
    </row>
    <row r="347" spans="3:9" ht="15">
      <c r="C347" s="106"/>
      <c r="D347" s="101" t="s">
        <v>218</v>
      </c>
      <c r="E347" s="101"/>
      <c r="F347" s="102"/>
      <c r="G347" s="103"/>
      <c r="H347" s="104"/>
      <c r="I347" s="105">
        <f>SUM(I333:I346)</f>
        <v>0</v>
      </c>
    </row>
    <row r="348" spans="8:9" ht="15">
      <c r="H348" s="88"/>
      <c r="I348" s="88"/>
    </row>
    <row r="349" spans="2:9" s="3" customFormat="1" ht="15.75">
      <c r="B349" s="31"/>
      <c r="C349" s="5"/>
      <c r="D349" s="3" t="s">
        <v>219</v>
      </c>
      <c r="F349" s="9"/>
      <c r="G349" s="43"/>
      <c r="H349" s="91"/>
      <c r="I349" s="91"/>
    </row>
    <row r="350" spans="2:9" s="3" customFormat="1" ht="15.75">
      <c r="B350" s="31"/>
      <c r="C350" s="5"/>
      <c r="F350" s="9"/>
      <c r="G350" s="43"/>
      <c r="H350" s="91"/>
      <c r="I350" s="91"/>
    </row>
    <row r="351" spans="2:9" ht="75">
      <c r="B351" s="22" t="s">
        <v>220</v>
      </c>
      <c r="C351" s="6"/>
      <c r="D351" s="8" t="s">
        <v>288</v>
      </c>
      <c r="F351" s="10" t="s">
        <v>95</v>
      </c>
      <c r="G351" s="12">
        <v>16</v>
      </c>
      <c r="H351" s="88"/>
      <c r="I351" s="88">
        <f>SUM(H351*G351)</f>
        <v>0</v>
      </c>
    </row>
    <row r="352" spans="2:9" s="17" customFormat="1" ht="15">
      <c r="B352" s="34"/>
      <c r="C352" s="20"/>
      <c r="F352" s="21"/>
      <c r="G352" s="45"/>
      <c r="H352" s="89"/>
      <c r="I352" s="88"/>
    </row>
    <row r="353" spans="2:9" ht="45">
      <c r="B353" s="22" t="s">
        <v>221</v>
      </c>
      <c r="C353" s="6"/>
      <c r="D353" s="24" t="s">
        <v>222</v>
      </c>
      <c r="F353" s="10" t="s">
        <v>95</v>
      </c>
      <c r="G353" s="12">
        <v>9</v>
      </c>
      <c r="H353" s="88"/>
      <c r="I353" s="88">
        <f>SUM(H353*G353)</f>
        <v>0</v>
      </c>
    </row>
    <row r="354" spans="2:9" ht="15">
      <c r="B354" s="22"/>
      <c r="C354" s="6"/>
      <c r="D354" s="24"/>
      <c r="H354" s="88"/>
      <c r="I354" s="88"/>
    </row>
    <row r="355" spans="2:9" ht="30">
      <c r="B355" s="22" t="s">
        <v>223</v>
      </c>
      <c r="C355" s="6"/>
      <c r="D355" s="8" t="s">
        <v>135</v>
      </c>
      <c r="F355" s="10" t="s">
        <v>95</v>
      </c>
      <c r="G355" s="12">
        <v>2</v>
      </c>
      <c r="H355" s="88"/>
      <c r="I355" s="88">
        <f>SUM(H355*G355)</f>
        <v>0</v>
      </c>
    </row>
    <row r="356" spans="2:9" ht="15">
      <c r="B356" s="22"/>
      <c r="C356" s="6"/>
      <c r="D356" s="24"/>
      <c r="H356" s="88"/>
      <c r="I356" s="88"/>
    </row>
    <row r="357" spans="2:9" ht="15">
      <c r="B357" s="22" t="s">
        <v>228</v>
      </c>
      <c r="C357" s="6"/>
      <c r="D357" s="26" t="s">
        <v>229</v>
      </c>
      <c r="H357" s="88"/>
      <c r="I357" s="88"/>
    </row>
    <row r="358" spans="2:9" ht="6" customHeight="1">
      <c r="B358" s="22"/>
      <c r="C358" s="6"/>
      <c r="D358" s="23"/>
      <c r="H358" s="88"/>
      <c r="I358" s="88"/>
    </row>
    <row r="359" spans="2:9" ht="60">
      <c r="B359" s="22" t="s">
        <v>136</v>
      </c>
      <c r="C359" s="6"/>
      <c r="D359" s="26" t="s">
        <v>303</v>
      </c>
      <c r="F359" s="10" t="s">
        <v>25</v>
      </c>
      <c r="G359" s="12">
        <v>3</v>
      </c>
      <c r="H359" s="88"/>
      <c r="I359" s="88">
        <f>SUM(H359*G359)</f>
        <v>0</v>
      </c>
    </row>
    <row r="360" spans="2:9" ht="90">
      <c r="B360" s="22" t="s">
        <v>137</v>
      </c>
      <c r="C360" s="6"/>
      <c r="D360" s="26" t="s">
        <v>230</v>
      </c>
      <c r="F360" s="10" t="s">
        <v>25</v>
      </c>
      <c r="G360" s="12">
        <v>3</v>
      </c>
      <c r="H360" s="88"/>
      <c r="I360" s="88">
        <f>SUM(H360*G360)</f>
        <v>0</v>
      </c>
    </row>
    <row r="361" spans="2:9" ht="15">
      <c r="B361" s="22"/>
      <c r="C361" s="6"/>
      <c r="D361" s="26"/>
      <c r="H361" s="88"/>
      <c r="I361" s="88"/>
    </row>
    <row r="362" spans="2:9" ht="158.25" customHeight="1">
      <c r="B362" s="22" t="s">
        <v>231</v>
      </c>
      <c r="C362" s="6"/>
      <c r="D362" s="24" t="s">
        <v>248</v>
      </c>
      <c r="F362" s="10" t="s">
        <v>166</v>
      </c>
      <c r="G362" s="12">
        <v>1</v>
      </c>
      <c r="H362" s="88"/>
      <c r="I362" s="88">
        <f>SUM(H362*G362)</f>
        <v>0</v>
      </c>
    </row>
    <row r="363" spans="2:9" ht="15">
      <c r="B363" s="22"/>
      <c r="C363" s="6"/>
      <c r="D363" s="23"/>
      <c r="H363" s="88"/>
      <c r="I363" s="88"/>
    </row>
    <row r="364" spans="2:9" ht="45">
      <c r="B364" s="22" t="s">
        <v>232</v>
      </c>
      <c r="C364" s="6"/>
      <c r="D364" s="26" t="s">
        <v>302</v>
      </c>
      <c r="F364" s="10" t="s">
        <v>95</v>
      </c>
      <c r="G364" s="12">
        <v>4</v>
      </c>
      <c r="H364" s="88"/>
      <c r="I364" s="88">
        <f>SUM(H364*G364)</f>
        <v>0</v>
      </c>
    </row>
    <row r="365" spans="2:9" ht="15">
      <c r="B365" s="22"/>
      <c r="C365" s="6"/>
      <c r="D365" s="26"/>
      <c r="H365" s="88"/>
      <c r="I365" s="88"/>
    </row>
    <row r="366" spans="2:9" ht="30">
      <c r="B366" s="22" t="s">
        <v>233</v>
      </c>
      <c r="C366" s="6"/>
      <c r="D366" s="26" t="s">
        <v>289</v>
      </c>
      <c r="F366" s="10" t="s">
        <v>95</v>
      </c>
      <c r="G366" s="12">
        <v>10</v>
      </c>
      <c r="H366" s="88"/>
      <c r="I366" s="88">
        <f>SUM(H366*G366)</f>
        <v>0</v>
      </c>
    </row>
    <row r="367" spans="2:9" ht="15">
      <c r="B367" s="22"/>
      <c r="C367" s="6"/>
      <c r="D367" s="23"/>
      <c r="H367" s="88"/>
      <c r="I367" s="88"/>
    </row>
    <row r="368" spans="2:9" ht="75">
      <c r="B368" s="22" t="s">
        <v>234</v>
      </c>
      <c r="C368" s="6"/>
      <c r="D368" s="26" t="s">
        <v>235</v>
      </c>
      <c r="F368" s="10" t="s">
        <v>95</v>
      </c>
      <c r="G368" s="12">
        <v>16</v>
      </c>
      <c r="H368" s="88"/>
      <c r="I368" s="88">
        <f>SUM(H368*G368)</f>
        <v>0</v>
      </c>
    </row>
    <row r="369" spans="2:9" ht="15">
      <c r="B369" s="22"/>
      <c r="C369" s="6"/>
      <c r="D369" s="23"/>
      <c r="H369" s="88"/>
      <c r="I369" s="88"/>
    </row>
    <row r="370" spans="2:9" ht="30">
      <c r="B370" s="22" t="s">
        <v>236</v>
      </c>
      <c r="C370" s="6"/>
      <c r="D370" s="26" t="s">
        <v>237</v>
      </c>
      <c r="F370" s="10" t="s">
        <v>196</v>
      </c>
      <c r="H370" s="88"/>
      <c r="I370" s="88"/>
    </row>
    <row r="371" spans="2:9" s="17" customFormat="1" ht="15">
      <c r="B371" s="32"/>
      <c r="C371" s="13"/>
      <c r="D371" s="14"/>
      <c r="E371" s="14"/>
      <c r="F371" s="15"/>
      <c r="G371" s="44"/>
      <c r="H371" s="90"/>
      <c r="I371" s="90"/>
    </row>
    <row r="372" spans="4:9" ht="15">
      <c r="D372" s="4" t="s">
        <v>238</v>
      </c>
      <c r="H372" s="88"/>
      <c r="I372" s="95">
        <f>SUM(I351:I371)</f>
        <v>0</v>
      </c>
    </row>
    <row r="373" spans="8:9" ht="15">
      <c r="H373" s="88"/>
      <c r="I373" s="88"/>
    </row>
    <row r="374" spans="4:9" ht="15">
      <c r="D374" s="4" t="s">
        <v>290</v>
      </c>
      <c r="H374" s="88"/>
      <c r="I374" s="88"/>
    </row>
    <row r="375" spans="8:9" ht="15">
      <c r="H375" s="88"/>
      <c r="I375" s="88"/>
    </row>
    <row r="376" spans="2:9" s="3" customFormat="1" ht="15.75">
      <c r="B376" s="31"/>
      <c r="C376" s="5"/>
      <c r="D376" s="3" t="s">
        <v>271</v>
      </c>
      <c r="F376" s="9"/>
      <c r="G376" s="43"/>
      <c r="H376" s="91"/>
      <c r="I376" s="91"/>
    </row>
    <row r="377" spans="2:9" s="3" customFormat="1" ht="15" customHeight="1">
      <c r="B377" s="31"/>
      <c r="C377" s="5"/>
      <c r="F377" s="9"/>
      <c r="G377" s="43"/>
      <c r="H377" s="91"/>
      <c r="I377" s="91"/>
    </row>
    <row r="378" spans="2:9" s="3" customFormat="1" ht="15.75">
      <c r="B378" s="31"/>
      <c r="C378" s="5"/>
      <c r="F378" s="9"/>
      <c r="G378" s="43"/>
      <c r="H378" s="91"/>
      <c r="I378" s="91"/>
    </row>
    <row r="379" spans="2:9" ht="30">
      <c r="B379" s="22" t="s">
        <v>239</v>
      </c>
      <c r="C379" s="6"/>
      <c r="D379" s="8" t="s">
        <v>272</v>
      </c>
      <c r="F379" s="10" t="s">
        <v>87</v>
      </c>
      <c r="G379" s="12">
        <v>44</v>
      </c>
      <c r="H379" s="88"/>
      <c r="I379" s="88">
        <f>SUM(H379*G379)</f>
        <v>0</v>
      </c>
    </row>
    <row r="380" spans="2:9" s="17" customFormat="1" ht="15">
      <c r="B380" s="34"/>
      <c r="C380" s="20"/>
      <c r="F380" s="21"/>
      <c r="G380" s="45"/>
      <c r="H380" s="89"/>
      <c r="I380" s="88"/>
    </row>
    <row r="381" spans="2:9" ht="30">
      <c r="B381" s="22" t="s">
        <v>240</v>
      </c>
      <c r="C381" s="6"/>
      <c r="D381" s="24" t="s">
        <v>292</v>
      </c>
      <c r="F381" s="10" t="s">
        <v>87</v>
      </c>
      <c r="G381" s="12">
        <v>150</v>
      </c>
      <c r="H381" s="88"/>
      <c r="I381" s="88">
        <f>SUM(H381*G381)</f>
        <v>0</v>
      </c>
    </row>
    <row r="382" spans="2:9" ht="15">
      <c r="B382" s="22"/>
      <c r="C382" s="6"/>
      <c r="D382" s="24"/>
      <c r="H382" s="88"/>
      <c r="I382" s="88"/>
    </row>
    <row r="383" spans="2:9" ht="30">
      <c r="B383" s="22" t="s">
        <v>241</v>
      </c>
      <c r="C383" s="6"/>
      <c r="D383" s="8" t="s">
        <v>275</v>
      </c>
      <c r="F383" s="10" t="s">
        <v>91</v>
      </c>
      <c r="G383" s="12">
        <v>200</v>
      </c>
      <c r="H383" s="88"/>
      <c r="I383" s="88">
        <f>SUM(H383*G383)</f>
        <v>0</v>
      </c>
    </row>
    <row r="384" spans="2:9" ht="15">
      <c r="B384" s="22"/>
      <c r="C384" s="6"/>
      <c r="D384" s="24"/>
      <c r="H384" s="88"/>
      <c r="I384" s="88"/>
    </row>
    <row r="385" spans="2:9" ht="45">
      <c r="B385" s="22" t="s">
        <v>242</v>
      </c>
      <c r="C385" s="6"/>
      <c r="D385" s="26" t="s">
        <v>304</v>
      </c>
      <c r="F385" s="10" t="s">
        <v>95</v>
      </c>
      <c r="G385" s="12">
        <v>36</v>
      </c>
      <c r="H385" s="88"/>
      <c r="I385" s="88">
        <f>SUM(H385*G385)</f>
        <v>0</v>
      </c>
    </row>
    <row r="386" spans="2:9" ht="15">
      <c r="B386" s="22"/>
      <c r="C386" s="6"/>
      <c r="D386" s="26"/>
      <c r="H386" s="88"/>
      <c r="I386" s="88"/>
    </row>
    <row r="387" spans="2:9" ht="30">
      <c r="B387" s="22" t="s">
        <v>243</v>
      </c>
      <c r="C387" s="6"/>
      <c r="D387" s="26" t="s">
        <v>276</v>
      </c>
      <c r="F387" s="10" t="s">
        <v>22</v>
      </c>
      <c r="G387" s="12">
        <v>1300</v>
      </c>
      <c r="H387" s="88"/>
      <c r="I387" s="88">
        <f>SUM(H387*G387)</f>
        <v>0</v>
      </c>
    </row>
    <row r="388" spans="8:9" ht="15">
      <c r="H388" s="88"/>
      <c r="I388" s="88"/>
    </row>
    <row r="389" spans="2:9" ht="30">
      <c r="B389" s="22" t="s">
        <v>244</v>
      </c>
      <c r="C389" s="6"/>
      <c r="D389" s="23" t="s">
        <v>277</v>
      </c>
      <c r="F389" s="10" t="s">
        <v>22</v>
      </c>
      <c r="G389" s="12">
        <v>1700</v>
      </c>
      <c r="H389" s="88"/>
      <c r="I389" s="88">
        <f>SUM(H389*G389)</f>
        <v>0</v>
      </c>
    </row>
    <row r="390" spans="2:9" ht="15">
      <c r="B390" s="22"/>
      <c r="C390" s="6"/>
      <c r="D390" s="23"/>
      <c r="H390" s="88"/>
      <c r="I390" s="88"/>
    </row>
    <row r="391" spans="2:9" ht="75">
      <c r="B391" s="22" t="s">
        <v>310</v>
      </c>
      <c r="C391" s="6"/>
      <c r="D391" s="26" t="s">
        <v>309</v>
      </c>
      <c r="F391" s="10" t="s">
        <v>91</v>
      </c>
      <c r="G391" s="109">
        <v>25</v>
      </c>
      <c r="H391" s="117"/>
      <c r="I391" s="88">
        <f>SUM(H391*G391)</f>
        <v>0</v>
      </c>
    </row>
    <row r="392" spans="2:9" ht="15">
      <c r="B392" s="22"/>
      <c r="C392" s="6"/>
      <c r="D392" s="26"/>
      <c r="G392" s="109"/>
      <c r="H392" s="110"/>
      <c r="I392" s="88"/>
    </row>
    <row r="393" spans="2:9" ht="15">
      <c r="B393" s="22"/>
      <c r="C393" s="6"/>
      <c r="D393" s="107" t="s">
        <v>271</v>
      </c>
      <c r="E393" s="101"/>
      <c r="F393" s="102"/>
      <c r="G393" s="103"/>
      <c r="H393" s="104"/>
      <c r="I393" s="108">
        <f>SUM(I379:I391)</f>
        <v>0</v>
      </c>
    </row>
    <row r="394" spans="2:9" ht="8.25" customHeight="1">
      <c r="B394" s="22"/>
      <c r="C394" s="6"/>
      <c r="D394" s="26"/>
      <c r="H394" s="88"/>
      <c r="I394" s="88"/>
    </row>
    <row r="395" spans="2:9" ht="6" customHeight="1">
      <c r="B395" s="22"/>
      <c r="C395" s="6"/>
      <c r="D395" s="26"/>
      <c r="H395" s="88"/>
      <c r="I395" s="88"/>
    </row>
    <row r="396" spans="2:9" ht="15">
      <c r="B396" s="32"/>
      <c r="C396" s="13"/>
      <c r="D396" s="14"/>
      <c r="E396" s="14"/>
      <c r="F396" s="15"/>
      <c r="G396" s="44"/>
      <c r="H396" s="90"/>
      <c r="I396" s="90"/>
    </row>
    <row r="397" spans="2:9" s="84" customFormat="1" ht="18.75">
      <c r="B397" s="82"/>
      <c r="C397" s="83"/>
      <c r="D397" s="87" t="s">
        <v>245</v>
      </c>
      <c r="F397" s="85"/>
      <c r="G397" s="86"/>
      <c r="H397" s="94"/>
      <c r="I397" s="94">
        <f>SUM(I393+I372+I347+I329)</f>
        <v>0</v>
      </c>
    </row>
  </sheetData>
  <sheetProtection/>
  <printOptions/>
  <pageMargins left="0.75" right="0.13541666666666666" top="1" bottom="1" header="0" footer="0"/>
  <pageSetup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Dejan P</dc:creator>
  <cp:keywords/>
  <dc:description/>
  <cp:lastModifiedBy>Damjan Lavrenčič</cp:lastModifiedBy>
  <cp:lastPrinted>2017-10-11T12:57:35Z</cp:lastPrinted>
  <dcterms:created xsi:type="dcterms:W3CDTF">2006-04-09T14:01:19Z</dcterms:created>
  <dcterms:modified xsi:type="dcterms:W3CDTF">2017-11-21T06:39:43Z</dcterms:modified>
  <cp:category/>
  <cp:version/>
  <cp:contentType/>
  <cp:contentStatus/>
</cp:coreProperties>
</file>