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7\4301-10-2017 Izvajanje arheoloških izkopavanj med urejanjem starega mestnega jedra - Kastre v Ajdovščini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67" i="1"/>
  <c r="E62" i="1" l="1"/>
  <c r="E65" i="1" s="1"/>
  <c r="E69" i="1" l="1"/>
  <c r="E41" i="1"/>
  <c r="E38" i="1"/>
  <c r="C20" i="1" l="1"/>
  <c r="C8" i="1"/>
  <c r="E47" i="1"/>
  <c r="E44" i="1"/>
  <c r="C26" i="1"/>
  <c r="E35" i="1" l="1"/>
  <c r="E26" i="1"/>
  <c r="E29" i="1" s="1"/>
  <c r="E20" i="1"/>
  <c r="E23" i="1" s="1"/>
  <c r="E50" i="1"/>
  <c r="E32" i="1"/>
  <c r="E14" i="1"/>
  <c r="E17" i="1" s="1"/>
  <c r="E8" i="1"/>
  <c r="E11" i="1" l="1"/>
  <c r="E54" i="1"/>
  <c r="E72" i="1" s="1"/>
  <c r="E73" i="1" l="1"/>
  <c r="E74" i="1" s="1"/>
</calcChain>
</file>

<file path=xl/sharedStrings.xml><?xml version="1.0" encoding="utf-8"?>
<sst xmlns="http://schemas.openxmlformats.org/spreadsheetml/2006/main" count="67" uniqueCount="48">
  <si>
    <t>kos</t>
  </si>
  <si>
    <t>količina</t>
  </si>
  <si>
    <t>cena/enoto</t>
  </si>
  <si>
    <t>skupaj</t>
  </si>
  <si>
    <t>Pridobitev kulturnovarstvenega soglasja za poseg v arheološke ostaline</t>
  </si>
  <si>
    <t>VSE SKUPAJ</t>
  </si>
  <si>
    <t>m3</t>
  </si>
  <si>
    <t>1.</t>
  </si>
  <si>
    <t>2.</t>
  </si>
  <si>
    <t>3.</t>
  </si>
  <si>
    <t>4.</t>
  </si>
  <si>
    <t>5.</t>
  </si>
  <si>
    <t>6.</t>
  </si>
  <si>
    <t>7.</t>
  </si>
  <si>
    <t>8.</t>
  </si>
  <si>
    <t>pavšal</t>
  </si>
  <si>
    <t>Priprava vmesnih ter končnega strokovnega poročila</t>
  </si>
  <si>
    <t>Univ. dipl. arheolog</t>
  </si>
  <si>
    <t>ura</t>
  </si>
  <si>
    <t>Arheolog- tehnik</t>
  </si>
  <si>
    <t>Delavec pri arheoloških izkopih</t>
  </si>
  <si>
    <t>9.</t>
  </si>
  <si>
    <t>10.</t>
  </si>
  <si>
    <t>Gregorčičeva ulica- arheološka izkopavanja predvidenega gradbenega izkopa do geološke osnove (predvideno do 2m globine)</t>
  </si>
  <si>
    <t>11.</t>
  </si>
  <si>
    <t>12.</t>
  </si>
  <si>
    <t>13.</t>
  </si>
  <si>
    <t>Poizkopavalna obdelava arheološkega najdišča in najdb na Prešernovi ulici (obsegala naj bi 20% terenskega dela)</t>
  </si>
  <si>
    <t>Poizkopavalna obdelava arheološkega najdišča in najdb (obsegala naj bi 20% terenskega dela)</t>
  </si>
  <si>
    <t>Prešernova ulica - arheološka izkopavanja predvidenega gradbenega izkopa do geološke osnove (predvideno do 2 m globine)</t>
  </si>
  <si>
    <t>Poizkopavalna obdelava arheološkega najdišča in najdb na Gregorčičevi ulici (obsegal naj bi 20% terenskega dela)</t>
  </si>
  <si>
    <t>Lavričev trg - arheološka izkopavanja predvidenega gradbenega izkopa do geološke osnove (predvideno do 2 m globin)</t>
  </si>
  <si>
    <t>Poizkopavalna obdelava arheološkega najdišča in najdb na Lavričevem trgu (obsegala naj bi 20% terenskega dela)</t>
  </si>
  <si>
    <t>Arheološki testni izkop v obliki strojnega jarka z dokumentiarnjem celotnega profila do geološke osnove</t>
  </si>
  <si>
    <t>Antropolog</t>
  </si>
  <si>
    <t>14.</t>
  </si>
  <si>
    <t>Univ.dipl.inž. geol</t>
  </si>
  <si>
    <t>15.</t>
  </si>
  <si>
    <t>Ajdovščina - arheološke raziskave KASTRE ob gradnji komunalne infrastrukture</t>
  </si>
  <si>
    <t>A.</t>
  </si>
  <si>
    <t>Ajdovščina - dodatne  arheološke raziskave KASTRE ob urejanju trga</t>
  </si>
  <si>
    <t>B.</t>
  </si>
  <si>
    <t>A - skupaj</t>
  </si>
  <si>
    <t>B - skupaj</t>
  </si>
  <si>
    <t>A + B skupaj</t>
  </si>
  <si>
    <t>DDV - 22%</t>
  </si>
  <si>
    <t>16.</t>
  </si>
  <si>
    <t>Nepredvidena dela - 5%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</si>
</sst>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0" fontId="0" fillId="0" borderId="0" xfId="0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/>
    <xf numFmtId="4" fontId="0" fillId="0" borderId="4" xfId="0" applyNumberFormat="1" applyBorder="1"/>
    <xf numFmtId="0" fontId="0" fillId="0" borderId="8" xfId="0" applyBorder="1" applyAlignment="1">
      <alignment wrapText="1"/>
    </xf>
    <xf numFmtId="0" fontId="0" fillId="0" borderId="9" xfId="0" applyBorder="1"/>
    <xf numFmtId="4" fontId="0" fillId="0" borderId="10" xfId="0" applyNumberFormat="1" applyBorder="1"/>
    <xf numFmtId="0" fontId="2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4" fontId="1" fillId="0" borderId="2" xfId="0" applyNumberFormat="1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/>
    <xf numFmtId="4" fontId="1" fillId="0" borderId="7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4"/>
  <sheetViews>
    <sheetView tabSelected="1" topLeftCell="A34" zoomScale="150" zoomScaleNormal="150" workbookViewId="0">
      <selection activeCell="E53" sqref="E53"/>
    </sheetView>
  </sheetViews>
  <sheetFormatPr defaultRowHeight="15" x14ac:dyDescent="0.25"/>
  <cols>
    <col min="1" max="1" width="9.140625" style="7"/>
    <col min="2" max="2" width="34.28515625" style="3" customWidth="1"/>
    <col min="3" max="3" width="12.85546875" customWidth="1"/>
    <col min="4" max="4" width="13.85546875" customWidth="1"/>
    <col min="5" max="5" width="14.7109375" customWidth="1"/>
  </cols>
  <sheetData>
    <row r="3" spans="1:5" ht="45" x14ac:dyDescent="0.25">
      <c r="A3" s="7" t="s">
        <v>39</v>
      </c>
      <c r="B3" s="14" t="s">
        <v>38</v>
      </c>
    </row>
    <row r="6" spans="1:5" x14ac:dyDescent="0.25">
      <c r="C6" t="s">
        <v>1</v>
      </c>
      <c r="D6" t="s">
        <v>2</v>
      </c>
      <c r="E6" t="s">
        <v>3</v>
      </c>
    </row>
    <row r="7" spans="1:5" ht="60" x14ac:dyDescent="0.25">
      <c r="A7" s="7" t="s">
        <v>7</v>
      </c>
      <c r="B7" s="2" t="s">
        <v>29</v>
      </c>
      <c r="C7" s="1"/>
      <c r="D7" s="1"/>
      <c r="E7" s="1"/>
    </row>
    <row r="8" spans="1:5" x14ac:dyDescent="0.25">
      <c r="B8" s="3" t="s">
        <v>6</v>
      </c>
      <c r="C8" s="4">
        <f>80*5*1.5</f>
        <v>600</v>
      </c>
      <c r="D8" s="4"/>
      <c r="E8" s="4">
        <f>C8*D8</f>
        <v>0</v>
      </c>
    </row>
    <row r="9" spans="1:5" x14ac:dyDescent="0.25">
      <c r="C9" s="6"/>
      <c r="D9" s="6"/>
      <c r="E9" s="6"/>
    </row>
    <row r="10" spans="1:5" ht="60" x14ac:dyDescent="0.25">
      <c r="A10" s="7" t="s">
        <v>8</v>
      </c>
      <c r="B10" s="3" t="s">
        <v>27</v>
      </c>
      <c r="C10" s="6"/>
      <c r="D10" s="6"/>
      <c r="E10" s="6"/>
    </row>
    <row r="11" spans="1:5" x14ac:dyDescent="0.25">
      <c r="B11" s="3" t="s">
        <v>15</v>
      </c>
      <c r="C11" s="6"/>
      <c r="D11" s="6"/>
      <c r="E11" s="4">
        <f>E8*0.2</f>
        <v>0</v>
      </c>
    </row>
    <row r="12" spans="1:5" x14ac:dyDescent="0.25">
      <c r="C12" s="1"/>
      <c r="D12" s="1"/>
      <c r="E12" s="1"/>
    </row>
    <row r="13" spans="1:5" ht="60" x14ac:dyDescent="0.25">
      <c r="A13" s="7" t="s">
        <v>9</v>
      </c>
      <c r="B13" s="2" t="s">
        <v>31</v>
      </c>
      <c r="C13" s="1"/>
      <c r="D13" s="1"/>
      <c r="E13" s="1"/>
    </row>
    <row r="14" spans="1:5" x14ac:dyDescent="0.25">
      <c r="B14" s="3" t="s">
        <v>6</v>
      </c>
      <c r="C14" s="4">
        <v>1000</v>
      </c>
      <c r="D14" s="4"/>
      <c r="E14" s="4">
        <f>C14*D14</f>
        <v>0</v>
      </c>
    </row>
    <row r="15" spans="1:5" x14ac:dyDescent="0.25">
      <c r="C15" s="6"/>
      <c r="D15" s="6"/>
      <c r="E15" s="6"/>
    </row>
    <row r="16" spans="1:5" ht="60" x14ac:dyDescent="0.25">
      <c r="A16" s="7" t="s">
        <v>10</v>
      </c>
      <c r="B16" s="3" t="s">
        <v>32</v>
      </c>
      <c r="C16" s="6"/>
      <c r="D16" s="6"/>
      <c r="E16" s="6"/>
    </row>
    <row r="17" spans="1:10" x14ac:dyDescent="0.25">
      <c r="B17" s="3" t="s">
        <v>15</v>
      </c>
      <c r="C17" s="6"/>
      <c r="D17" s="6"/>
      <c r="E17" s="4">
        <f>E14*0.2</f>
        <v>0</v>
      </c>
    </row>
    <row r="18" spans="1:10" x14ac:dyDescent="0.25">
      <c r="C18" s="6"/>
      <c r="D18" s="6"/>
      <c r="E18" s="6"/>
    </row>
    <row r="19" spans="1:10" ht="60" x14ac:dyDescent="0.25">
      <c r="A19" s="7" t="s">
        <v>11</v>
      </c>
      <c r="B19" s="2" t="s">
        <v>23</v>
      </c>
      <c r="C19" s="6"/>
      <c r="D19" s="6"/>
      <c r="E19" s="6"/>
    </row>
    <row r="20" spans="1:10" x14ac:dyDescent="0.25">
      <c r="B20" s="3" t="s">
        <v>6</v>
      </c>
      <c r="C20" s="4">
        <f>70*5*1.5</f>
        <v>525</v>
      </c>
      <c r="D20" s="4"/>
      <c r="E20" s="4">
        <f>C20*D20</f>
        <v>0</v>
      </c>
    </row>
    <row r="21" spans="1:10" x14ac:dyDescent="0.25">
      <c r="C21" s="6"/>
      <c r="D21" s="6"/>
      <c r="E21" s="6"/>
    </row>
    <row r="22" spans="1:10" ht="60" x14ac:dyDescent="0.25">
      <c r="A22" s="7" t="s">
        <v>12</v>
      </c>
      <c r="B22" s="3" t="s">
        <v>30</v>
      </c>
      <c r="C22" s="6"/>
      <c r="D22" s="6"/>
      <c r="E22" s="6"/>
      <c r="J22" s="1"/>
    </row>
    <row r="23" spans="1:10" x14ac:dyDescent="0.25">
      <c r="B23" s="3" t="s">
        <v>15</v>
      </c>
      <c r="C23" s="6"/>
      <c r="D23" s="6"/>
      <c r="E23" s="4">
        <f>E20*0.2</f>
        <v>0</v>
      </c>
    </row>
    <row r="24" spans="1:10" x14ac:dyDescent="0.25">
      <c r="C24" s="6"/>
      <c r="D24" s="6"/>
      <c r="E24" s="6"/>
    </row>
    <row r="25" spans="1:10" ht="60" x14ac:dyDescent="0.25">
      <c r="A25" s="7" t="s">
        <v>13</v>
      </c>
      <c r="B25" s="3" t="s">
        <v>33</v>
      </c>
      <c r="C25" s="6"/>
      <c r="D25" s="6"/>
      <c r="E25" s="6"/>
    </row>
    <row r="26" spans="1:10" x14ac:dyDescent="0.25">
      <c r="B26" s="3" t="s">
        <v>6</v>
      </c>
      <c r="C26" s="4">
        <f>165*3*1.5</f>
        <v>742.5</v>
      </c>
      <c r="D26" s="4"/>
      <c r="E26" s="4">
        <f>+C26*D26</f>
        <v>0</v>
      </c>
    </row>
    <row r="27" spans="1:10" x14ac:dyDescent="0.25">
      <c r="C27" s="1"/>
      <c r="D27" s="1"/>
      <c r="E27" s="1"/>
    </row>
    <row r="28" spans="1:10" ht="60" x14ac:dyDescent="0.25">
      <c r="A28" s="7" t="s">
        <v>14</v>
      </c>
      <c r="B28" s="3" t="s">
        <v>28</v>
      </c>
      <c r="C28" s="1"/>
      <c r="D28" s="1"/>
      <c r="E28" s="1"/>
    </row>
    <row r="29" spans="1:10" x14ac:dyDescent="0.25">
      <c r="B29" s="3" t="s">
        <v>15</v>
      </c>
      <c r="C29" s="4"/>
      <c r="D29" s="4"/>
      <c r="E29" s="4">
        <f>E26*0.2</f>
        <v>0</v>
      </c>
    </row>
    <row r="30" spans="1:10" x14ac:dyDescent="0.25">
      <c r="C30" s="6"/>
      <c r="D30" s="6"/>
      <c r="E30" s="6"/>
    </row>
    <row r="31" spans="1:10" ht="30" x14ac:dyDescent="0.25">
      <c r="A31" s="7" t="s">
        <v>21</v>
      </c>
      <c r="B31" s="3" t="s">
        <v>16</v>
      </c>
      <c r="C31" s="1"/>
      <c r="D31" s="1"/>
      <c r="E31" s="1"/>
    </row>
    <row r="32" spans="1:10" x14ac:dyDescent="0.25">
      <c r="B32" s="3" t="s">
        <v>0</v>
      </c>
      <c r="C32" s="4">
        <v>1</v>
      </c>
      <c r="D32" s="4"/>
      <c r="E32" s="4">
        <f>+C32*D32</f>
        <v>0</v>
      </c>
    </row>
    <row r="33" spans="1:5" x14ac:dyDescent="0.25">
      <c r="C33" s="6"/>
      <c r="D33" s="6"/>
      <c r="E33" s="6"/>
    </row>
    <row r="34" spans="1:5" x14ac:dyDescent="0.25">
      <c r="A34" s="7" t="s">
        <v>22</v>
      </c>
      <c r="B34" s="3" t="s">
        <v>17</v>
      </c>
      <c r="C34" s="6"/>
      <c r="D34" s="6"/>
      <c r="E34" s="6"/>
    </row>
    <row r="35" spans="1:5" x14ac:dyDescent="0.25">
      <c r="B35" s="3" t="s">
        <v>18</v>
      </c>
      <c r="C35" s="4">
        <v>10</v>
      </c>
      <c r="D35" s="4"/>
      <c r="E35" s="4">
        <f>+C35*D35</f>
        <v>0</v>
      </c>
    </row>
    <row r="36" spans="1:5" x14ac:dyDescent="0.25">
      <c r="C36" s="6"/>
      <c r="D36" s="6"/>
      <c r="E36" s="6"/>
    </row>
    <row r="37" spans="1:5" x14ac:dyDescent="0.25">
      <c r="A37" s="7" t="s">
        <v>24</v>
      </c>
      <c r="B37" s="3" t="s">
        <v>34</v>
      </c>
      <c r="C37" s="6"/>
      <c r="D37" s="6"/>
      <c r="E37" s="6"/>
    </row>
    <row r="38" spans="1:5" x14ac:dyDescent="0.25">
      <c r="B38" s="3" t="s">
        <v>18</v>
      </c>
      <c r="C38" s="4">
        <v>20</v>
      </c>
      <c r="D38" s="4"/>
      <c r="E38" s="4">
        <f>+C38*D38</f>
        <v>0</v>
      </c>
    </row>
    <row r="39" spans="1:5" x14ac:dyDescent="0.25">
      <c r="C39" s="6"/>
      <c r="D39" s="6"/>
      <c r="E39" s="6"/>
    </row>
    <row r="40" spans="1:5" x14ac:dyDescent="0.25">
      <c r="A40" s="7" t="s">
        <v>25</v>
      </c>
      <c r="B40" s="3" t="s">
        <v>36</v>
      </c>
      <c r="C40" s="6"/>
      <c r="D40" s="6"/>
      <c r="E40" s="6"/>
    </row>
    <row r="41" spans="1:5" x14ac:dyDescent="0.25">
      <c r="B41" s="3" t="s">
        <v>18</v>
      </c>
      <c r="C41" s="4">
        <v>20</v>
      </c>
      <c r="D41" s="4"/>
      <c r="E41" s="4">
        <f>+C41*D41</f>
        <v>0</v>
      </c>
    </row>
    <row r="42" spans="1:5" x14ac:dyDescent="0.25">
      <c r="C42" s="6"/>
      <c r="D42" s="6"/>
      <c r="E42" s="6"/>
    </row>
    <row r="43" spans="1:5" x14ac:dyDescent="0.25">
      <c r="A43" s="7" t="s">
        <v>26</v>
      </c>
      <c r="B43" s="3" t="s">
        <v>19</v>
      </c>
      <c r="C43" s="6"/>
      <c r="D43" s="6"/>
      <c r="E43" s="6"/>
    </row>
    <row r="44" spans="1:5" x14ac:dyDescent="0.25">
      <c r="B44" s="3" t="s">
        <v>18</v>
      </c>
      <c r="C44" s="4">
        <v>10</v>
      </c>
      <c r="D44" s="4"/>
      <c r="E44" s="4">
        <f>+C44*D44</f>
        <v>0</v>
      </c>
    </row>
    <row r="45" spans="1:5" x14ac:dyDescent="0.25">
      <c r="C45" s="6"/>
      <c r="D45" s="6"/>
      <c r="E45" s="6"/>
    </row>
    <row r="46" spans="1:5" x14ac:dyDescent="0.25">
      <c r="A46" s="7" t="s">
        <v>35</v>
      </c>
      <c r="B46" s="3" t="s">
        <v>20</v>
      </c>
      <c r="C46" s="6"/>
      <c r="D46" s="6"/>
      <c r="E46" s="6"/>
    </row>
    <row r="47" spans="1:5" x14ac:dyDescent="0.25">
      <c r="B47" s="3" t="s">
        <v>18</v>
      </c>
      <c r="C47" s="4">
        <v>10</v>
      </c>
      <c r="D47" s="4"/>
      <c r="E47" s="4">
        <f>+C47*D47</f>
        <v>0</v>
      </c>
    </row>
    <row r="48" spans="1:5" x14ac:dyDescent="0.25">
      <c r="C48" s="6"/>
      <c r="D48" s="6"/>
      <c r="E48" s="6"/>
    </row>
    <row r="49" spans="1:5" ht="45" x14ac:dyDescent="0.25">
      <c r="A49" s="7" t="s">
        <v>37</v>
      </c>
      <c r="B49" s="3" t="s">
        <v>4</v>
      </c>
      <c r="C49" s="1"/>
      <c r="D49" s="1"/>
      <c r="E49" s="1"/>
    </row>
    <row r="50" spans="1:5" x14ac:dyDescent="0.25">
      <c r="B50" s="3" t="s">
        <v>0</v>
      </c>
      <c r="C50" s="4">
        <v>1</v>
      </c>
      <c r="D50" s="4"/>
      <c r="E50" s="4">
        <f>+C50*D50</f>
        <v>0</v>
      </c>
    </row>
    <row r="51" spans="1:5" x14ac:dyDescent="0.25">
      <c r="C51" s="6"/>
      <c r="D51" s="6"/>
      <c r="E51" s="6"/>
    </row>
    <row r="52" spans="1:5" x14ac:dyDescent="0.25">
      <c r="A52" s="7" t="s">
        <v>46</v>
      </c>
      <c r="B52" s="3" t="s">
        <v>47</v>
      </c>
      <c r="C52" s="6"/>
      <c r="D52" s="6"/>
      <c r="E52" s="4">
        <f>SUM(E8:E50)*0.05</f>
        <v>0</v>
      </c>
    </row>
    <row r="53" spans="1:5" ht="15.75" thickBot="1" x14ac:dyDescent="0.3">
      <c r="C53" s="1"/>
      <c r="D53" s="1"/>
      <c r="E53" s="1"/>
    </row>
    <row r="54" spans="1:5" ht="15.75" thickBot="1" x14ac:dyDescent="0.3">
      <c r="B54" s="8" t="s">
        <v>42</v>
      </c>
      <c r="C54" s="10"/>
      <c r="D54" s="10"/>
      <c r="E54" s="5">
        <f>SUM(E7:E53)</f>
        <v>0</v>
      </c>
    </row>
    <row r="55" spans="1:5" x14ac:dyDescent="0.25">
      <c r="C55" s="1"/>
      <c r="D55" s="1"/>
      <c r="E55" s="1"/>
    </row>
    <row r="56" spans="1:5" x14ac:dyDescent="0.25">
      <c r="C56" s="1"/>
      <c r="D56" s="1"/>
      <c r="E56" s="1"/>
    </row>
    <row r="57" spans="1:5" x14ac:dyDescent="0.25">
      <c r="C57" s="1"/>
      <c r="D57" s="1"/>
      <c r="E57" s="1"/>
    </row>
    <row r="58" spans="1:5" ht="30" x14ac:dyDescent="0.25">
      <c r="A58" s="7" t="s">
        <v>41</v>
      </c>
      <c r="B58" s="14" t="s">
        <v>40</v>
      </c>
      <c r="C58" s="1"/>
      <c r="D58" s="1"/>
      <c r="E58" s="1"/>
    </row>
    <row r="61" spans="1:5" ht="60" x14ac:dyDescent="0.25">
      <c r="A61" s="7" t="s">
        <v>7</v>
      </c>
      <c r="B61" s="2" t="s">
        <v>31</v>
      </c>
      <c r="C61" s="1"/>
      <c r="D61" s="1"/>
      <c r="E61" s="1"/>
    </row>
    <row r="62" spans="1:5" x14ac:dyDescent="0.25">
      <c r="B62" s="3" t="s">
        <v>6</v>
      </c>
      <c r="C62" s="4">
        <v>2000</v>
      </c>
      <c r="D62" s="4"/>
      <c r="E62" s="4">
        <f>C62*D62</f>
        <v>0</v>
      </c>
    </row>
    <row r="63" spans="1:5" x14ac:dyDescent="0.25">
      <c r="C63" s="6"/>
      <c r="D63" s="6"/>
      <c r="E63" s="6"/>
    </row>
    <row r="64" spans="1:5" ht="60" x14ac:dyDescent="0.25">
      <c r="A64" s="7" t="s">
        <v>8</v>
      </c>
      <c r="B64" s="3" t="s">
        <v>32</v>
      </c>
      <c r="C64" s="6"/>
      <c r="D64" s="6"/>
      <c r="E64" s="6"/>
    </row>
    <row r="65" spans="1:5" x14ac:dyDescent="0.25">
      <c r="B65" s="3" t="s">
        <v>15</v>
      </c>
      <c r="C65" s="6"/>
      <c r="D65" s="6"/>
      <c r="E65" s="4">
        <f>E62*0.2</f>
        <v>0</v>
      </c>
    </row>
    <row r="66" spans="1:5" x14ac:dyDescent="0.25">
      <c r="C66" s="6"/>
      <c r="D66" s="6"/>
      <c r="E66" s="6"/>
    </row>
    <row r="67" spans="1:5" x14ac:dyDescent="0.25">
      <c r="A67" s="7" t="s">
        <v>9</v>
      </c>
      <c r="B67" s="3" t="s">
        <v>47</v>
      </c>
      <c r="C67" s="6"/>
      <c r="D67" s="6"/>
      <c r="E67" s="4">
        <f>(E62+E65)*0.05</f>
        <v>0</v>
      </c>
    </row>
    <row r="68" spans="1:5" ht="15.75" thickBot="1" x14ac:dyDescent="0.3"/>
    <row r="69" spans="1:5" ht="15.75" thickBot="1" x14ac:dyDescent="0.3">
      <c r="B69" s="8" t="s">
        <v>43</v>
      </c>
      <c r="C69" s="9"/>
      <c r="D69" s="9"/>
      <c r="E69" s="5">
        <f>SUM(E62:E68)</f>
        <v>0</v>
      </c>
    </row>
    <row r="71" spans="1:5" ht="15.75" thickBot="1" x14ac:dyDescent="0.3"/>
    <row r="72" spans="1:5" ht="15.75" thickBot="1" x14ac:dyDescent="0.3">
      <c r="B72" s="15" t="s">
        <v>44</v>
      </c>
      <c r="C72" s="16"/>
      <c r="D72" s="16"/>
      <c r="E72" s="17">
        <f>E54+E69</f>
        <v>0</v>
      </c>
    </row>
    <row r="73" spans="1:5" ht="15.75" thickBot="1" x14ac:dyDescent="0.3">
      <c r="B73" s="11" t="s">
        <v>45</v>
      </c>
      <c r="C73" s="12"/>
      <c r="D73" s="12"/>
      <c r="E73" s="13">
        <f>E72*0.22</f>
        <v>0</v>
      </c>
    </row>
    <row r="74" spans="1:5" ht="16.5" thickTop="1" thickBot="1" x14ac:dyDescent="0.3">
      <c r="B74" s="18" t="s">
        <v>5</v>
      </c>
      <c r="C74" s="19"/>
      <c r="D74" s="19"/>
      <c r="E74" s="20">
        <f>E72+E73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Kete</dc:creator>
  <cp:lastModifiedBy>Peter Kete</cp:lastModifiedBy>
  <cp:lastPrinted>2017-04-11T06:55:27Z</cp:lastPrinted>
  <dcterms:created xsi:type="dcterms:W3CDTF">2015-06-18T11:03:45Z</dcterms:created>
  <dcterms:modified xsi:type="dcterms:W3CDTF">2017-05-08T09:32:16Z</dcterms:modified>
</cp:coreProperties>
</file>