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Default Extension="vml" ContentType="application/vnd.openxmlformats-officedocument.vmlDrawing"/>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8196" tabRatio="960" activeTab="0"/>
  </bookViews>
  <sheets>
    <sheet name="Rekapitulacija - SKUPNA" sheetId="1" r:id="rId1"/>
    <sheet name="Rekapitulacija - gradbena" sheetId="2" r:id="rId2"/>
    <sheet name="pripravljalna" sheetId="3" r:id="rId3"/>
    <sheet name="rušitvena" sheetId="4" r:id="rId4"/>
    <sheet name="zemeljska" sheetId="5" r:id="rId5"/>
    <sheet name="betonska dela" sheetId="6" r:id="rId6"/>
    <sheet name="tesarska" sheetId="7" r:id="rId7"/>
    <sheet name="zidarska" sheetId="8" r:id="rId8"/>
    <sheet name="kanalizacija" sheetId="9" r:id="rId9"/>
    <sheet name="Rekapitulacija - obrtniška" sheetId="10" r:id="rId10"/>
    <sheet name="krovskokleparska" sheetId="11" r:id="rId11"/>
    <sheet name="ključavničarska" sheetId="12" r:id="rId12"/>
    <sheet name="lepljeni nosilci" sheetId="13" r:id="rId13"/>
    <sheet name="keramičarska" sheetId="14" r:id="rId14"/>
    <sheet name="tlakarska" sheetId="15" r:id="rId15"/>
    <sheet name="mavčnokartonska " sheetId="16" r:id="rId16"/>
    <sheet name="mizarska" sheetId="17" r:id="rId17"/>
    <sheet name="Alu  stavbno pohištvo " sheetId="18" r:id="rId18"/>
    <sheet name="slikopleskarska" sheetId="19" r:id="rId19"/>
    <sheet name="fasaderska dela" sheetId="20" r:id="rId20"/>
    <sheet name="sportna oprema" sheetId="21" r:id="rId21"/>
    <sheet name="dvižna ploščad" sheetId="22" r:id="rId22"/>
    <sheet name="0.1" sheetId="23" r:id="rId23"/>
    <sheet name="0.2" sheetId="24" r:id="rId24"/>
    <sheet name="1.1" sheetId="25" r:id="rId25"/>
    <sheet name="1.2" sheetId="26" r:id="rId26"/>
    <sheet name="2.1" sheetId="27" r:id="rId27"/>
    <sheet name="2.2" sheetId="28" r:id="rId28"/>
    <sheet name="2.3" sheetId="29" r:id="rId29"/>
    <sheet name="2.4" sheetId="30" r:id="rId30"/>
    <sheet name="3.1" sheetId="31" r:id="rId31"/>
    <sheet name="3.2" sheetId="32" r:id="rId32"/>
    <sheet name="REK." sheetId="33" r:id="rId33"/>
    <sheet name="ELEKTRIKA OBJEKT" sheetId="34" r:id="rId34"/>
    <sheet name="Rekapitulacija - ZUNANJA" sheetId="35" r:id="rId35"/>
    <sheet name="pripravljalna ZUNANJA" sheetId="36" r:id="rId36"/>
    <sheet name="zemeljska ZUNANJA" sheetId="37" r:id="rId37"/>
    <sheet name="betonska dela ZUNANJA" sheetId="38" r:id="rId38"/>
    <sheet name="tesarska ZUNANJA" sheetId="39" r:id="rId39"/>
    <sheet name="zidarska ZUNANJA" sheetId="40" r:id="rId40"/>
    <sheet name="kanalizacija (2)" sheetId="41" r:id="rId41"/>
    <sheet name="ključavničarska ZUNANJA" sheetId="42" r:id="rId42"/>
    <sheet name="zunanja ureditev ZUNANJA" sheetId="43" r:id="rId43"/>
  </sheets>
  <externalReferences>
    <externalReference r:id="rId46"/>
  </externalReferences>
  <definedNames>
    <definedName name="Excel_BuiltIn_Print_Area_1">#REF!</definedName>
    <definedName name="Excel_BuiltIn_Print_Area_1_1">#REF!</definedName>
    <definedName name="Excel_BuiltIn_Print_Area_1_1_1">#REF!</definedName>
    <definedName name="Excel_BuiltIn_Print_Area_10">#REF!</definedName>
    <definedName name="Excel_BuiltIn_Print_Area_10_1">#REF!</definedName>
    <definedName name="Excel_BuiltIn_Print_Area_11">#REF!</definedName>
    <definedName name="Excel_BuiltIn_Print_Area_11_1">#REF!</definedName>
    <definedName name="Excel_BuiltIn_Print_Area_12">#REF!</definedName>
    <definedName name="Excel_BuiltIn_Print_Area_14">#REF!</definedName>
    <definedName name="Excel_BuiltIn_Print_Area_15">#REF!</definedName>
    <definedName name="Excel_BuiltIn_Print_Area_16">#REF!</definedName>
    <definedName name="Excel_BuiltIn_Print_Area_2">#REF!</definedName>
    <definedName name="Excel_BuiltIn_Print_Area_21">#REF!</definedName>
    <definedName name="Excel_BuiltIn_Print_Area_22">#REF!</definedName>
    <definedName name="Excel_BuiltIn_Print_Area_2_1">#REF!</definedName>
    <definedName name="Excel_BuiltIn_Print_Area_2_11">#REF!</definedName>
    <definedName name="Excel_BuiltIn_Print_Area_2_12">#REF!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#REF!</definedName>
    <definedName name="Excel_BuiltIn_Print_Titles1">#REF!</definedName>
    <definedName name="Excel_BuiltIn_Print_Titles_1">#REF!</definedName>
    <definedName name="Excel_BuiltIn_Print_Titles_11">#REF!</definedName>
    <definedName name="Excel_BuiltIn_Print_Titles_1_1">#REF!</definedName>
    <definedName name="Excel_BuiltIn_Print_Titles_1_11">#REF!</definedName>
    <definedName name="Excel_BuiltIn_Print_Titles_1_12">#REF!</definedName>
    <definedName name="Excel_BuiltIn_Print_Titles_1_13">#REF!</definedName>
    <definedName name="Excel_BuiltIn_Print_Titles_1_1_1">#REF!</definedName>
    <definedName name="Excel_BuiltIn_Print_Titles_1_2">#REF!</definedName>
    <definedName name="Excel_BuiltIn_Print_Titles_1_21">#REF!</definedName>
    <definedName name="Excel_BuiltIn_Print_Titles_1_3">#REF!</definedName>
    <definedName name="Excel_BuiltIn_Print_Titles_1_31">#REF!</definedName>
    <definedName name="Excel_BuiltIn_Print_Titles_1_4">#REF!</definedName>
    <definedName name="Excel_BuiltIn_Print_Titles_1_41">#REF!</definedName>
    <definedName name="Excel_BuiltIn_Print_Titles_1_5">#REF!</definedName>
    <definedName name="Excel_BuiltIn_Print_Titles_1_51">#REF!</definedName>
    <definedName name="Excel_BuiltIn_Print_Titles_1_6">#REF!</definedName>
    <definedName name="Excel_BuiltIn_Print_Titles_1_61">#REF!</definedName>
    <definedName name="Excel_BuiltIn_Print_Titles_1_7">#REF!</definedName>
    <definedName name="Excel_BuiltIn_Print_Titles_1_71">#REF!</definedName>
    <definedName name="Excel_BuiltIn_Print_Titles_1_8">#REF!</definedName>
    <definedName name="Excel_BuiltIn_Print_Titles_1_81">#REF!</definedName>
    <definedName name="Excel_BuiltIn_Print_Titles_10">#REF!</definedName>
    <definedName name="Excel_BuiltIn_Print_Titles_101">#REF!</definedName>
    <definedName name="Excel_BuiltIn_Print_Titles_10_1">#REF!</definedName>
    <definedName name="Excel_BuiltIn_Print_Titles_10_11">#REF!</definedName>
    <definedName name="Excel_BuiltIn_Print_Titles_10_2">#REF!</definedName>
    <definedName name="Excel_BuiltIn_Print_Titles_10_21">#REF!</definedName>
    <definedName name="Excel_BuiltIn_Print_Titles_10_3">#REF!</definedName>
    <definedName name="Excel_BuiltIn_Print_Titles_10_31">#REF!</definedName>
    <definedName name="Excel_BuiltIn_Print_Titles_10_4">#REF!</definedName>
    <definedName name="Excel_BuiltIn_Print_Titles_10_41">#REF!</definedName>
    <definedName name="Excel_BuiltIn_Print_Titles_10_5">#REF!</definedName>
    <definedName name="Excel_BuiltIn_Print_Titles_10_51">#REF!</definedName>
    <definedName name="Excel_BuiltIn_Print_Titles_10_6">#REF!</definedName>
    <definedName name="Excel_BuiltIn_Print_Titles_10_61">#REF!</definedName>
    <definedName name="Excel_BuiltIn_Print_Titles_10_7">#REF!</definedName>
    <definedName name="Excel_BuiltIn_Print_Titles_10_71">#REF!</definedName>
    <definedName name="Excel_BuiltIn_Print_Titles_10_8">#REF!</definedName>
    <definedName name="Excel_BuiltIn_Print_Titles_10_81">#REF!</definedName>
    <definedName name="Excel_BuiltIn_Print_Titles_11">#REF!</definedName>
    <definedName name="Excel_BuiltIn_Print_Titles_111">#REF!</definedName>
    <definedName name="Excel_BuiltIn_Print_Titles_11_1">#REF!</definedName>
    <definedName name="Excel_BuiltIn_Print_Titles_11_11">#REF!</definedName>
    <definedName name="Excel_BuiltIn_Print_Titles_11_2">#REF!</definedName>
    <definedName name="Excel_BuiltIn_Print_Titles_11_21">#REF!</definedName>
    <definedName name="Excel_BuiltIn_Print_Titles_11_3">#REF!</definedName>
    <definedName name="Excel_BuiltIn_Print_Titles_11_31">#REF!</definedName>
    <definedName name="Excel_BuiltIn_Print_Titles_11_4">#REF!</definedName>
    <definedName name="Excel_BuiltIn_Print_Titles_11_41">#REF!</definedName>
    <definedName name="Excel_BuiltIn_Print_Titles_11_5">#REF!</definedName>
    <definedName name="Excel_BuiltIn_Print_Titles_11_51">#REF!</definedName>
    <definedName name="Excel_BuiltIn_Print_Titles_11_6">#REF!</definedName>
    <definedName name="Excel_BuiltIn_Print_Titles_11_61">#REF!</definedName>
    <definedName name="Excel_BuiltIn_Print_Titles_11_7">#REF!</definedName>
    <definedName name="Excel_BuiltIn_Print_Titles_11_71">#REF!</definedName>
    <definedName name="Excel_BuiltIn_Print_Titles_11_8">#REF!</definedName>
    <definedName name="Excel_BuiltIn_Print_Titles_11_81">#REF!</definedName>
    <definedName name="Excel_BuiltIn_Print_Titles_13">#REF!</definedName>
    <definedName name="Excel_BuiltIn_Print_Titles_131">#REF!</definedName>
    <definedName name="Excel_BuiltIn_Print_Titles_13_1">#REF!</definedName>
    <definedName name="Excel_BuiltIn_Print_Titles_13_11">#REF!</definedName>
    <definedName name="Excel_BuiltIn_Print_Titles_13_2">#REF!</definedName>
    <definedName name="Excel_BuiltIn_Print_Titles_13_21">#REF!</definedName>
    <definedName name="Excel_BuiltIn_Print_Titles_13_3">#REF!</definedName>
    <definedName name="Excel_BuiltIn_Print_Titles_13_31">#REF!</definedName>
    <definedName name="Excel_BuiltIn_Print_Titles_13_4">#REF!</definedName>
    <definedName name="Excel_BuiltIn_Print_Titles_13_41">#REF!</definedName>
    <definedName name="Excel_BuiltIn_Print_Titles_13_5">#REF!</definedName>
    <definedName name="Excel_BuiltIn_Print_Titles_13_51">#REF!</definedName>
    <definedName name="Excel_BuiltIn_Print_Titles_13_6">#REF!</definedName>
    <definedName name="Excel_BuiltIn_Print_Titles_13_61">#REF!</definedName>
    <definedName name="Excel_BuiltIn_Print_Titles_13_7">#REF!</definedName>
    <definedName name="Excel_BuiltIn_Print_Titles_13_71">#REF!</definedName>
    <definedName name="Excel_BuiltIn_Print_Titles_13_8">#REF!</definedName>
    <definedName name="Excel_BuiltIn_Print_Titles_13_81">#REF!</definedName>
    <definedName name="Excel_BuiltIn_Print_Titles_14">#REF!</definedName>
    <definedName name="Excel_BuiltIn_Print_Titles_15">#REF!</definedName>
    <definedName name="Excel_BuiltIn_Print_Titles_2">#REF!</definedName>
    <definedName name="Excel_BuiltIn_Print_Titles_21">#REF!</definedName>
    <definedName name="Excel_BuiltIn_Print_Titles_2_1">#REF!</definedName>
    <definedName name="Excel_BuiltIn_Print_Titles_2_11">#REF!</definedName>
    <definedName name="Excel_BuiltIn_Print_Titles_2_12">#REF!</definedName>
    <definedName name="Excel_BuiltIn_Print_Titles_2_13">#REF!</definedName>
    <definedName name="Excel_BuiltIn_Print_Titles_2_1_1">#REF!</definedName>
    <definedName name="Excel_BuiltIn_Print_Titles_2_2">#REF!</definedName>
    <definedName name="Excel_BuiltIn_Print_Titles_2_21">#REF!</definedName>
    <definedName name="Excel_BuiltIn_Print_Titles_2_3">#REF!</definedName>
    <definedName name="Excel_BuiltIn_Print_Titles_2_31">#REF!</definedName>
    <definedName name="Excel_BuiltIn_Print_Titles_2_4">#REF!</definedName>
    <definedName name="Excel_BuiltIn_Print_Titles_2_41">#REF!</definedName>
    <definedName name="Excel_BuiltIn_Print_Titles_2_5">#REF!</definedName>
    <definedName name="Excel_BuiltIn_Print_Titles_2_51">#REF!</definedName>
    <definedName name="Excel_BuiltIn_Print_Titles_2_6">#REF!</definedName>
    <definedName name="Excel_BuiltIn_Print_Titles_2_61">#REF!</definedName>
    <definedName name="Excel_BuiltIn_Print_Titles_2_7">#REF!</definedName>
    <definedName name="Excel_BuiltIn_Print_Titles_2_71">#REF!</definedName>
    <definedName name="Excel_BuiltIn_Print_Titles_2_8">#REF!</definedName>
    <definedName name="Excel_BuiltIn_Print_Titles_2_81">#REF!</definedName>
    <definedName name="Excel_BuiltIn_Print_Titles_3">#REF!</definedName>
    <definedName name="Excel_BuiltIn_Print_Titles_31">#REF!</definedName>
    <definedName name="Excel_BuiltIn_Print_Titles_3_1">#REF!</definedName>
    <definedName name="Excel_BuiltIn_Print_Titles_3_11">#REF!</definedName>
    <definedName name="Excel_BuiltIn_Print_Titles_3_12">#REF!</definedName>
    <definedName name="Excel_BuiltIn_Print_Titles_3_13">#REF!</definedName>
    <definedName name="Excel_BuiltIn_Print_Titles_3_1_1">#REF!</definedName>
    <definedName name="Excel_BuiltIn_Print_Titles_3_2">#REF!</definedName>
    <definedName name="Excel_BuiltIn_Print_Titles_3_21">#REF!</definedName>
    <definedName name="Excel_BuiltIn_Print_Titles_3_3">#REF!</definedName>
    <definedName name="Excel_BuiltIn_Print_Titles_3_31">#REF!</definedName>
    <definedName name="Excel_BuiltIn_Print_Titles_3_4">#REF!</definedName>
    <definedName name="Excel_BuiltIn_Print_Titles_3_41">#REF!</definedName>
    <definedName name="Excel_BuiltIn_Print_Titles_3_5">#REF!</definedName>
    <definedName name="Excel_BuiltIn_Print_Titles_3_51">#REF!</definedName>
    <definedName name="Excel_BuiltIn_Print_Titles_3_6">#REF!</definedName>
    <definedName name="Excel_BuiltIn_Print_Titles_3_61">#REF!</definedName>
    <definedName name="Excel_BuiltIn_Print_Titles_3_7">#REF!</definedName>
    <definedName name="Excel_BuiltIn_Print_Titles_3_71">#REF!</definedName>
    <definedName name="Excel_BuiltIn_Print_Titles_3_8">#REF!</definedName>
    <definedName name="Excel_BuiltIn_Print_Titles_3_81">#REF!</definedName>
    <definedName name="Excel_BuiltIn_Print_Titles_4">#REF!</definedName>
    <definedName name="Excel_BuiltIn_Print_Titles_41">#REF!</definedName>
    <definedName name="Excel_BuiltIn_Print_Titles_4_1">#REF!</definedName>
    <definedName name="Excel_BuiltIn_Print_Titles_4_11">#REF!</definedName>
    <definedName name="Excel_BuiltIn_Print_Titles_4_12">#REF!</definedName>
    <definedName name="Excel_BuiltIn_Print_Titles_4_13">#REF!</definedName>
    <definedName name="Excel_BuiltIn_Print_Titles_4_1_1">#REF!</definedName>
    <definedName name="Excel_BuiltIn_Print_Titles_4_2">#REF!</definedName>
    <definedName name="Excel_BuiltIn_Print_Titles_4_21">#REF!</definedName>
    <definedName name="Excel_BuiltIn_Print_Titles_4_3">#REF!</definedName>
    <definedName name="Excel_BuiltIn_Print_Titles_4_31">#REF!</definedName>
    <definedName name="Excel_BuiltIn_Print_Titles_4_4">#REF!</definedName>
    <definedName name="Excel_BuiltIn_Print_Titles_4_41">#REF!</definedName>
    <definedName name="Excel_BuiltIn_Print_Titles_4_5">#REF!</definedName>
    <definedName name="Excel_BuiltIn_Print_Titles_4_51">#REF!</definedName>
    <definedName name="Excel_BuiltIn_Print_Titles_4_6">#REF!</definedName>
    <definedName name="Excel_BuiltIn_Print_Titles_4_61">#REF!</definedName>
    <definedName name="Excel_BuiltIn_Print_Titles_4_7">#REF!</definedName>
    <definedName name="Excel_BuiltIn_Print_Titles_4_71">#REF!</definedName>
    <definedName name="Excel_BuiltIn_Print_Titles_4_8">#REF!</definedName>
    <definedName name="Excel_BuiltIn_Print_Titles_4_81">#REF!</definedName>
    <definedName name="Excel_BuiltIn_Print_Titles_5">#REF!</definedName>
    <definedName name="Excel_BuiltIn_Print_Titles_51">#REF!</definedName>
    <definedName name="Excel_BuiltIn_Print_Titles_5_1">#REF!</definedName>
    <definedName name="Excel_BuiltIn_Print_Titles_5_11">#REF!</definedName>
    <definedName name="Excel_BuiltIn_Print_Titles_5_12">#REF!</definedName>
    <definedName name="Excel_BuiltIn_Print_Titles_5_13">#REF!</definedName>
    <definedName name="Excel_BuiltIn_Print_Titles_5_1_1">#REF!</definedName>
    <definedName name="Excel_BuiltIn_Print_Titles_5_2">#REF!</definedName>
    <definedName name="Excel_BuiltIn_Print_Titles_5_21">#REF!</definedName>
    <definedName name="Excel_BuiltIn_Print_Titles_5_3">#REF!</definedName>
    <definedName name="Excel_BuiltIn_Print_Titles_5_31">#REF!</definedName>
    <definedName name="Excel_BuiltIn_Print_Titles_5_4">#REF!</definedName>
    <definedName name="Excel_BuiltIn_Print_Titles_5_41">#REF!</definedName>
    <definedName name="Excel_BuiltIn_Print_Titles_5_5">#REF!</definedName>
    <definedName name="Excel_BuiltIn_Print_Titles_5_51">#REF!</definedName>
    <definedName name="Excel_BuiltIn_Print_Titles_5_6">#REF!</definedName>
    <definedName name="Excel_BuiltIn_Print_Titles_5_61">#REF!</definedName>
    <definedName name="Excel_BuiltIn_Print_Titles_5_7">#REF!</definedName>
    <definedName name="Excel_BuiltIn_Print_Titles_5_71">#REF!</definedName>
    <definedName name="Excel_BuiltIn_Print_Titles_5_8">#REF!</definedName>
    <definedName name="Excel_BuiltIn_Print_Titles_5_81">#REF!</definedName>
    <definedName name="Excel_BuiltIn_Print_Titles_6">#REF!</definedName>
    <definedName name="Excel_BuiltIn_Print_Titles_61">#REF!</definedName>
    <definedName name="Excel_BuiltIn_Print_Titles_6_1">#REF!</definedName>
    <definedName name="Excel_BuiltIn_Print_Titles_6_11">#REF!</definedName>
    <definedName name="Excel_BuiltIn_Print_Titles_6_12">#REF!</definedName>
    <definedName name="Excel_BuiltIn_Print_Titles_6_13">#REF!</definedName>
    <definedName name="Excel_BuiltIn_Print_Titles_6_1_1">#REF!</definedName>
    <definedName name="Excel_BuiltIn_Print_Titles_6_2">#REF!</definedName>
    <definedName name="Excel_BuiltIn_Print_Titles_6_21">#REF!</definedName>
    <definedName name="Excel_BuiltIn_Print_Titles_6_3">#REF!</definedName>
    <definedName name="Excel_BuiltIn_Print_Titles_6_31">#REF!</definedName>
    <definedName name="Excel_BuiltIn_Print_Titles_6_4">#REF!</definedName>
    <definedName name="Excel_BuiltIn_Print_Titles_6_41">#REF!</definedName>
    <definedName name="Excel_BuiltIn_Print_Titles_6_5">#REF!</definedName>
    <definedName name="Excel_BuiltIn_Print_Titles_6_51">#REF!</definedName>
    <definedName name="Excel_BuiltIn_Print_Titles_6_6">#REF!</definedName>
    <definedName name="Excel_BuiltIn_Print_Titles_6_61">#REF!</definedName>
    <definedName name="Excel_BuiltIn_Print_Titles_6_7">#REF!</definedName>
    <definedName name="Excel_BuiltIn_Print_Titles_6_71">#REF!</definedName>
    <definedName name="Excel_BuiltIn_Print_Titles_6_8">#REF!</definedName>
    <definedName name="Excel_BuiltIn_Print_Titles_6_81">#REF!</definedName>
    <definedName name="Excel_BuiltIn_Print_Titles_7">#REF!</definedName>
    <definedName name="Excel_BuiltIn_Print_Titles_71">#REF!</definedName>
    <definedName name="Excel_BuiltIn_Print_Titles_7_1">#REF!</definedName>
    <definedName name="Excel_BuiltIn_Print_Titles_8">#REF!</definedName>
    <definedName name="Excel_BuiltIn_Print_Titles_81">#REF!</definedName>
    <definedName name="Excel_BuiltIn_Print_Titles_8_1">#REF!</definedName>
    <definedName name="Excel_BuiltIn_Print_Titles_8_11">#REF!</definedName>
    <definedName name="Excel_BuiltIn_Print_Titles_8_12">#REF!</definedName>
    <definedName name="Excel_BuiltIn_Print_Titles_8_13">#REF!</definedName>
    <definedName name="Excel_BuiltIn_Print_Titles_8_2">#REF!</definedName>
    <definedName name="Excel_BuiltIn_Print_Titles_8_21">#REF!</definedName>
    <definedName name="Excel_BuiltIn_Print_Titles_8_3">#REF!</definedName>
    <definedName name="Excel_BuiltIn_Print_Titles_8_31">#REF!</definedName>
    <definedName name="Excel_BuiltIn_Print_Titles_8_4">#REF!</definedName>
    <definedName name="Excel_BuiltIn_Print_Titles_8_41">#REF!</definedName>
    <definedName name="Excel_BuiltIn_Print_Titles_8_5">#REF!</definedName>
    <definedName name="Excel_BuiltIn_Print_Titles_8_51">#REF!</definedName>
    <definedName name="Excel_BuiltIn_Print_Titles_8_6">#REF!</definedName>
    <definedName name="Excel_BuiltIn_Print_Titles_8_61">#REF!</definedName>
    <definedName name="Excel_BuiltIn_Print_Titles_8_7">#REF!</definedName>
    <definedName name="Excel_BuiltIn_Print_Titles_8_71">#REF!</definedName>
    <definedName name="Excel_BuiltIn_Print_Titles_8_8">#REF!</definedName>
    <definedName name="Excel_BuiltIn_Print_Titles_8_81">#REF!</definedName>
    <definedName name="Excel_BuiltIn_Print_Titles_9">#REF!</definedName>
    <definedName name="Excel_BuiltIn_Print_Titles_91">#REF!</definedName>
    <definedName name="Excel_BuiltIn_Print_Titles_9_1">#REF!</definedName>
    <definedName name="Excel_BuiltIn_Print_Titles_9_11">#REF!</definedName>
    <definedName name="Excel_BuiltIn_Print_Titles_9_2">#REF!</definedName>
    <definedName name="Excel_BuiltIn_Print_Titles_9_21">#REF!</definedName>
    <definedName name="Excel_BuiltIn_Print_Titles_9_3">#REF!</definedName>
    <definedName name="Excel_BuiltIn_Print_Titles_9_31">#REF!</definedName>
    <definedName name="Excel_BuiltIn_Print_Titles_9_4">#REF!</definedName>
    <definedName name="Excel_BuiltIn_Print_Titles_9_41">#REF!</definedName>
    <definedName name="Excel_BuiltIn_Print_Titles_9_5">#REF!</definedName>
    <definedName name="Excel_BuiltIn_Print_Titles_9_51">#REF!</definedName>
    <definedName name="Excel_BuiltIn_Print_Titles_9_6">#REF!</definedName>
    <definedName name="Excel_BuiltIn_Print_Titles_9_61">#REF!</definedName>
    <definedName name="Excel_BuiltIn_Print_Titles_9_7">#REF!</definedName>
    <definedName name="Excel_BuiltIn_Print_Titles_9_71">#REF!</definedName>
    <definedName name="Excel_BuiltIn_Print_Titles_9_8">#REF!</definedName>
    <definedName name="Excel_BuiltIn_Print_Titles_9_81">#REF!</definedName>
    <definedName name="_xlnm.Print_Area" localSheetId="22">'0.1'!$A$1:$B$33</definedName>
    <definedName name="_xlnm.Print_Area" localSheetId="23">'0.2'!$A$1:$G$29</definedName>
    <definedName name="_xlnm.Print_Area" localSheetId="24">'1.1'!$A$1:$G$75</definedName>
    <definedName name="_xlnm.Print_Area" localSheetId="25">'1.2'!$A$1:$G$218</definedName>
    <definedName name="_xlnm.Print_Area" localSheetId="26">'2.1'!$A$1:$G$269</definedName>
    <definedName name="_xlnm.Print_Area" localSheetId="27">'2.2'!$A$1:$G$128</definedName>
    <definedName name="_xlnm.Print_Area" localSheetId="28">'2.3'!$A$1:$G$62</definedName>
    <definedName name="_xlnm.Print_Area" localSheetId="29">'2.4'!$A$1:$G$75</definedName>
    <definedName name="_xlnm.Print_Area" localSheetId="30">'3.1'!$A$1:$G$98</definedName>
    <definedName name="_xlnm.Print_Area" localSheetId="31">'3.2'!$A$1:$G$91</definedName>
    <definedName name="_xlnm.Print_Area" localSheetId="17">'Alu  stavbno pohištvo '!$A$1:$F$116</definedName>
    <definedName name="_xlnm.Print_Area" localSheetId="21">'dvižna ploščad'!$A$1:$G$29</definedName>
    <definedName name="_xlnm.Print_Area" localSheetId="33">'ELEKTRIKA OBJEKT'!$A$1:$G$270</definedName>
    <definedName name="_xlnm.Print_Area" localSheetId="11">'ključavničarska'!$A$2:$F$65</definedName>
    <definedName name="_xlnm.Print_Area" localSheetId="10">'krovskokleparska'!$A$1:$F$68</definedName>
    <definedName name="_xlnm.Print_Area" localSheetId="12">'lepljeni nosilci'!$A$1:$F$32</definedName>
    <definedName name="_xlnm.Print_Area" localSheetId="32">'REK.'!$A$1:$G$36</definedName>
    <definedName name="_xlnm.Print_Area" localSheetId="18">'slikopleskarska'!$A$1:$G$45</definedName>
    <definedName name="_xlnm.Print_Area" localSheetId="20">'sportna oprema'!$A$1:$G$40</definedName>
    <definedName name="_xlnm.Print_Area" localSheetId="7">'zidarska'!$A$1:$F$98</definedName>
    <definedName name="_xlnm.Print_Titles" localSheetId="24">'1.1'!$3:$4</definedName>
    <definedName name="_xlnm.Print_Titles" localSheetId="25">'1.2'!$3:$4</definedName>
    <definedName name="_xlnm.Print_Titles" localSheetId="26">'2.1'!$3:$4</definedName>
    <definedName name="_xlnm.Print_Titles" localSheetId="27">'2.2'!$3:$4</definedName>
    <definedName name="_xlnm.Print_Titles" localSheetId="28">'2.3'!$3:$4</definedName>
    <definedName name="_xlnm.Print_Titles" localSheetId="29">'2.4'!$3:$4</definedName>
    <definedName name="_xlnm.Print_Titles" localSheetId="30">'3.1'!$3:$4</definedName>
    <definedName name="_xlnm.Print_Titles" localSheetId="31">'3.2'!$3:$4</definedName>
    <definedName name="_xlnm.Print_Titles" localSheetId="33">'ELEKTRIKA OBJEKT'!$4:$4</definedName>
    <definedName name="V">#REF!</definedName>
    <definedName name="V1">#REF!</definedName>
    <definedName name="Z_C58CD6A0_EAC1_48E3_9BFB_26AA4E9A6603_.wvu.PrintArea">#REF!</definedName>
    <definedName name="Z_C58CD6A0_EAC1_48E3_9BFB_26AA4E9A6603_.wvu.PrintArea_1">#REF!</definedName>
    <definedName name="Z_C58CD6A0_EAC1_48E3_9BFB_26AA4E9A6603_.wvu.PrintArea_10">#REF!</definedName>
    <definedName name="Z_C58CD6A0_EAC1_48E3_9BFB_26AA4E9A6603_.wvu.PrintArea_11">#REF!</definedName>
    <definedName name="Z_C58CD6A0_EAC1_48E3_9BFB_26AA4E9A6603_.wvu.PrintArea_12">#REF!</definedName>
    <definedName name="Z_C58CD6A0_EAC1_48E3_9BFB_26AA4E9A6603_.wvu.PrintArea_12_1">#REF!</definedName>
    <definedName name="Z_C58CD6A0_EAC1_48E3_9BFB_26AA4E9A6603_.wvu.PrintArea_12_2">#REF!</definedName>
    <definedName name="Z_C58CD6A0_EAC1_48E3_9BFB_26AA4E9A6603_.wvu.PrintArea_12_3">#REF!</definedName>
    <definedName name="Z_C58CD6A0_EAC1_48E3_9BFB_26AA4E9A6603_.wvu.PrintArea_12_4">#REF!</definedName>
    <definedName name="Z_C58CD6A0_EAC1_48E3_9BFB_26AA4E9A6603_.wvu.PrintArea_12_5">#REF!</definedName>
    <definedName name="Z_C58CD6A0_EAC1_48E3_9BFB_26AA4E9A6603_.wvu.PrintArea_13">#REF!</definedName>
    <definedName name="Z_C58CD6A0_EAC1_48E3_9BFB_26AA4E9A6603_.wvu.PrintArea_14">#REF!</definedName>
    <definedName name="Z_C58CD6A0_EAC1_48E3_9BFB_26AA4E9A6603_.wvu.PrintArea_15">#REF!</definedName>
    <definedName name="Z_C58CD6A0_EAC1_48E3_9BFB_26AA4E9A6603_.wvu.PrintArea_2">#REF!</definedName>
    <definedName name="Z_C58CD6A0_EAC1_48E3_9BFB_26AA4E9A6603_.wvu.PrintArea_3">#REF!</definedName>
    <definedName name="Z_C58CD6A0_EAC1_48E3_9BFB_26AA4E9A6603_.wvu.PrintArea_4">#REF!</definedName>
    <definedName name="Z_C58CD6A0_EAC1_48E3_9BFB_26AA4E9A6603_.wvu.PrintArea_5">#REF!</definedName>
    <definedName name="Z_C58CD6A0_EAC1_48E3_9BFB_26AA4E9A6603_.wvu.PrintArea_6">#REF!</definedName>
    <definedName name="Z_C58CD6A0_EAC1_48E3_9BFB_26AA4E9A6603_.wvu.PrintArea_7">#REF!</definedName>
    <definedName name="Z_C58CD6A0_EAC1_48E3_9BFB_26AA4E9A6603_.wvu.PrintArea_8">#REF!</definedName>
    <definedName name="Z_C58CD6A0_EAC1_48E3_9BFB_26AA4E9A6603_.wvu.PrintArea_9">#REF!</definedName>
    <definedName name="Z_C58CD6A0_EAC1_48E3_9BFB_26AA4E9A6603_.wvu.PrintTitles">#REF!</definedName>
    <definedName name="Z_C58CD6A0_EAC1_48E3_9BFB_26AA4E9A6603_.wvu.PrintTitles1">#REF!</definedName>
    <definedName name="Z_C58CD6A0_EAC1_48E3_9BFB_26AA4E9A6603_.wvu.PrintTitles_1">#REF!</definedName>
    <definedName name="Z_C58CD6A0_EAC1_48E3_9BFB_26AA4E9A6603_.wvu.PrintTitles_11">#REF!</definedName>
    <definedName name="Z_C58CD6A0_EAC1_48E3_9BFB_26AA4E9A6603_.wvu.PrintTitles_1_1">#REF!</definedName>
    <definedName name="Z_C58CD6A0_EAC1_48E3_9BFB_26AA4E9A6603_.wvu.PrintTitles_1_11">#REF!</definedName>
    <definedName name="Z_C58CD6A0_EAC1_48E3_9BFB_26AA4E9A6603_.wvu.PrintTitles_1_12">#REF!</definedName>
    <definedName name="Z_C58CD6A0_EAC1_48E3_9BFB_26AA4E9A6603_.wvu.PrintTitles_1_13">#REF!</definedName>
    <definedName name="Z_C58CD6A0_EAC1_48E3_9BFB_26AA4E9A6603_.wvu.PrintTitles_1_2">#REF!</definedName>
    <definedName name="Z_C58CD6A0_EAC1_48E3_9BFB_26AA4E9A6603_.wvu.PrintTitles_1_21">#REF!</definedName>
    <definedName name="Z_C58CD6A0_EAC1_48E3_9BFB_26AA4E9A6603_.wvu.PrintTitles_1_3">#REF!</definedName>
    <definedName name="Z_C58CD6A0_EAC1_48E3_9BFB_26AA4E9A6603_.wvu.PrintTitles_1_31">#REF!</definedName>
    <definedName name="Z_C58CD6A0_EAC1_48E3_9BFB_26AA4E9A6603_.wvu.PrintTitles_1_4">#REF!</definedName>
    <definedName name="Z_C58CD6A0_EAC1_48E3_9BFB_26AA4E9A6603_.wvu.PrintTitles_1_41">#REF!</definedName>
    <definedName name="Z_C58CD6A0_EAC1_48E3_9BFB_26AA4E9A6603_.wvu.PrintTitles_1_5">#REF!</definedName>
    <definedName name="Z_C58CD6A0_EAC1_48E3_9BFB_26AA4E9A6603_.wvu.PrintTitles_1_51">#REF!</definedName>
    <definedName name="Z_C58CD6A0_EAC1_48E3_9BFB_26AA4E9A6603_.wvu.PrintTitles_1_6">#REF!</definedName>
    <definedName name="Z_C58CD6A0_EAC1_48E3_9BFB_26AA4E9A6603_.wvu.PrintTitles_1_61">#REF!</definedName>
    <definedName name="Z_C58CD6A0_EAC1_48E3_9BFB_26AA4E9A6603_.wvu.PrintTitles_1_7">#REF!</definedName>
    <definedName name="Z_C58CD6A0_EAC1_48E3_9BFB_26AA4E9A6603_.wvu.PrintTitles_1_71">#REF!</definedName>
    <definedName name="Z_C58CD6A0_EAC1_48E3_9BFB_26AA4E9A6603_.wvu.PrintTitles_1_8">#REF!</definedName>
    <definedName name="Z_C58CD6A0_EAC1_48E3_9BFB_26AA4E9A6603_.wvu.PrintTitles_1_81">#REF!</definedName>
    <definedName name="Z_C58CD6A0_EAC1_48E3_9BFB_26AA4E9A6603_.wvu.PrintTitles_10">#REF!</definedName>
    <definedName name="Z_C58CD6A0_EAC1_48E3_9BFB_26AA4E9A6603_.wvu.PrintTitles_101">#REF!</definedName>
    <definedName name="Z_C58CD6A0_EAC1_48E3_9BFB_26AA4E9A6603_.wvu.PrintTitles_10_1">#REF!</definedName>
    <definedName name="Z_C58CD6A0_EAC1_48E3_9BFB_26AA4E9A6603_.wvu.PrintTitles_10_11">#REF!</definedName>
    <definedName name="Z_C58CD6A0_EAC1_48E3_9BFB_26AA4E9A6603_.wvu.PrintTitles_10_2">#REF!</definedName>
    <definedName name="Z_C58CD6A0_EAC1_48E3_9BFB_26AA4E9A6603_.wvu.PrintTitles_10_21">#REF!</definedName>
    <definedName name="Z_C58CD6A0_EAC1_48E3_9BFB_26AA4E9A6603_.wvu.PrintTitles_10_3">#REF!</definedName>
    <definedName name="Z_C58CD6A0_EAC1_48E3_9BFB_26AA4E9A6603_.wvu.PrintTitles_10_31">#REF!</definedName>
    <definedName name="Z_C58CD6A0_EAC1_48E3_9BFB_26AA4E9A6603_.wvu.PrintTitles_10_4">#REF!</definedName>
    <definedName name="Z_C58CD6A0_EAC1_48E3_9BFB_26AA4E9A6603_.wvu.PrintTitles_10_41">#REF!</definedName>
    <definedName name="Z_C58CD6A0_EAC1_48E3_9BFB_26AA4E9A6603_.wvu.PrintTitles_10_5">#REF!</definedName>
    <definedName name="Z_C58CD6A0_EAC1_48E3_9BFB_26AA4E9A6603_.wvu.PrintTitles_10_51">#REF!</definedName>
    <definedName name="Z_C58CD6A0_EAC1_48E3_9BFB_26AA4E9A6603_.wvu.PrintTitles_10_6">#REF!</definedName>
    <definedName name="Z_C58CD6A0_EAC1_48E3_9BFB_26AA4E9A6603_.wvu.PrintTitles_10_61">#REF!</definedName>
    <definedName name="Z_C58CD6A0_EAC1_48E3_9BFB_26AA4E9A6603_.wvu.PrintTitles_10_7">#REF!</definedName>
    <definedName name="Z_C58CD6A0_EAC1_48E3_9BFB_26AA4E9A6603_.wvu.PrintTitles_10_71">#REF!</definedName>
    <definedName name="Z_C58CD6A0_EAC1_48E3_9BFB_26AA4E9A6603_.wvu.PrintTitles_10_8">#REF!</definedName>
    <definedName name="Z_C58CD6A0_EAC1_48E3_9BFB_26AA4E9A6603_.wvu.PrintTitles_10_81">#REF!</definedName>
    <definedName name="Z_C58CD6A0_EAC1_48E3_9BFB_26AA4E9A6603_.wvu.PrintTitles_11">#REF!</definedName>
    <definedName name="Z_C58CD6A0_EAC1_48E3_9BFB_26AA4E9A6603_.wvu.PrintTitles_111">#REF!</definedName>
    <definedName name="Z_C58CD6A0_EAC1_48E3_9BFB_26AA4E9A6603_.wvu.PrintTitles_11_1">#REF!</definedName>
    <definedName name="Z_C58CD6A0_EAC1_48E3_9BFB_26AA4E9A6603_.wvu.PrintTitles_11_11">#REF!</definedName>
    <definedName name="Z_C58CD6A0_EAC1_48E3_9BFB_26AA4E9A6603_.wvu.PrintTitles_11_2">#REF!</definedName>
    <definedName name="Z_C58CD6A0_EAC1_48E3_9BFB_26AA4E9A6603_.wvu.PrintTitles_11_21">#REF!</definedName>
    <definedName name="Z_C58CD6A0_EAC1_48E3_9BFB_26AA4E9A6603_.wvu.PrintTitles_11_3">#REF!</definedName>
    <definedName name="Z_C58CD6A0_EAC1_48E3_9BFB_26AA4E9A6603_.wvu.PrintTitles_11_31">#REF!</definedName>
    <definedName name="Z_C58CD6A0_EAC1_48E3_9BFB_26AA4E9A6603_.wvu.PrintTitles_11_4">#REF!</definedName>
    <definedName name="Z_C58CD6A0_EAC1_48E3_9BFB_26AA4E9A6603_.wvu.PrintTitles_11_41">#REF!</definedName>
    <definedName name="Z_C58CD6A0_EAC1_48E3_9BFB_26AA4E9A6603_.wvu.PrintTitles_11_5">#REF!</definedName>
    <definedName name="Z_C58CD6A0_EAC1_48E3_9BFB_26AA4E9A6603_.wvu.PrintTitles_11_51">#REF!</definedName>
    <definedName name="Z_C58CD6A0_EAC1_48E3_9BFB_26AA4E9A6603_.wvu.PrintTitles_11_6">#REF!</definedName>
    <definedName name="Z_C58CD6A0_EAC1_48E3_9BFB_26AA4E9A6603_.wvu.PrintTitles_11_61">#REF!</definedName>
    <definedName name="Z_C58CD6A0_EAC1_48E3_9BFB_26AA4E9A6603_.wvu.PrintTitles_11_7">#REF!</definedName>
    <definedName name="Z_C58CD6A0_EAC1_48E3_9BFB_26AA4E9A6603_.wvu.PrintTitles_11_71">#REF!</definedName>
    <definedName name="Z_C58CD6A0_EAC1_48E3_9BFB_26AA4E9A6603_.wvu.PrintTitles_11_8">#REF!</definedName>
    <definedName name="Z_C58CD6A0_EAC1_48E3_9BFB_26AA4E9A6603_.wvu.PrintTitles_11_81">#REF!</definedName>
    <definedName name="Z_C58CD6A0_EAC1_48E3_9BFB_26AA4E9A6603_.wvu.PrintTitles_12">#REF!</definedName>
    <definedName name="Z_C58CD6A0_EAC1_48E3_9BFB_26AA4E9A6603_.wvu.PrintTitles_12_1">#REF!</definedName>
    <definedName name="Z_C58CD6A0_EAC1_48E3_9BFB_26AA4E9A6603_.wvu.PrintTitles_12_2">#REF!</definedName>
    <definedName name="Z_C58CD6A0_EAC1_48E3_9BFB_26AA4E9A6603_.wvu.PrintTitles_12_3">#REF!</definedName>
    <definedName name="Z_C58CD6A0_EAC1_48E3_9BFB_26AA4E9A6603_.wvu.PrintTitles_12_4">#REF!</definedName>
    <definedName name="Z_C58CD6A0_EAC1_48E3_9BFB_26AA4E9A6603_.wvu.PrintTitles_12_5">#REF!</definedName>
    <definedName name="Z_C58CD6A0_EAC1_48E3_9BFB_26AA4E9A6603_.wvu.PrintTitles_13">#REF!</definedName>
    <definedName name="Z_C58CD6A0_EAC1_48E3_9BFB_26AA4E9A6603_.wvu.PrintTitles_131">#REF!</definedName>
    <definedName name="Z_C58CD6A0_EAC1_48E3_9BFB_26AA4E9A6603_.wvu.PrintTitles_13_1">#REF!</definedName>
    <definedName name="Z_C58CD6A0_EAC1_48E3_9BFB_26AA4E9A6603_.wvu.PrintTitles_13_11">#REF!</definedName>
    <definedName name="Z_C58CD6A0_EAC1_48E3_9BFB_26AA4E9A6603_.wvu.PrintTitles_13_2">#REF!</definedName>
    <definedName name="Z_C58CD6A0_EAC1_48E3_9BFB_26AA4E9A6603_.wvu.PrintTitles_13_21">#REF!</definedName>
    <definedName name="Z_C58CD6A0_EAC1_48E3_9BFB_26AA4E9A6603_.wvu.PrintTitles_13_3">#REF!</definedName>
    <definedName name="Z_C58CD6A0_EAC1_48E3_9BFB_26AA4E9A6603_.wvu.PrintTitles_13_31">#REF!</definedName>
    <definedName name="Z_C58CD6A0_EAC1_48E3_9BFB_26AA4E9A6603_.wvu.PrintTitles_13_4">#REF!</definedName>
    <definedName name="Z_C58CD6A0_EAC1_48E3_9BFB_26AA4E9A6603_.wvu.PrintTitles_13_41">#REF!</definedName>
    <definedName name="Z_C58CD6A0_EAC1_48E3_9BFB_26AA4E9A6603_.wvu.PrintTitles_13_5">#REF!</definedName>
    <definedName name="Z_C58CD6A0_EAC1_48E3_9BFB_26AA4E9A6603_.wvu.PrintTitles_13_51">#REF!</definedName>
    <definedName name="Z_C58CD6A0_EAC1_48E3_9BFB_26AA4E9A6603_.wvu.PrintTitles_13_6">#REF!</definedName>
    <definedName name="Z_C58CD6A0_EAC1_48E3_9BFB_26AA4E9A6603_.wvu.PrintTitles_13_61">#REF!</definedName>
    <definedName name="Z_C58CD6A0_EAC1_48E3_9BFB_26AA4E9A6603_.wvu.PrintTitles_13_7">#REF!</definedName>
    <definedName name="Z_C58CD6A0_EAC1_48E3_9BFB_26AA4E9A6603_.wvu.PrintTitles_13_71">#REF!</definedName>
    <definedName name="Z_C58CD6A0_EAC1_48E3_9BFB_26AA4E9A6603_.wvu.PrintTitles_13_8">#REF!</definedName>
    <definedName name="Z_C58CD6A0_EAC1_48E3_9BFB_26AA4E9A6603_.wvu.PrintTitles_13_81">#REF!</definedName>
    <definedName name="Z_C58CD6A0_EAC1_48E3_9BFB_26AA4E9A6603_.wvu.PrintTitles_14">#REF!</definedName>
    <definedName name="Z_C58CD6A0_EAC1_48E3_9BFB_26AA4E9A6603_.wvu.PrintTitles_15">#REF!</definedName>
    <definedName name="Z_C58CD6A0_EAC1_48E3_9BFB_26AA4E9A6603_.wvu.PrintTitles_2">#REF!</definedName>
    <definedName name="Z_C58CD6A0_EAC1_48E3_9BFB_26AA4E9A6603_.wvu.PrintTitles_21">#REF!</definedName>
    <definedName name="Z_C58CD6A0_EAC1_48E3_9BFB_26AA4E9A6603_.wvu.PrintTitles_2_1">#REF!</definedName>
    <definedName name="Z_C58CD6A0_EAC1_48E3_9BFB_26AA4E9A6603_.wvu.PrintTitles_2_11">#REF!</definedName>
    <definedName name="Z_C58CD6A0_EAC1_48E3_9BFB_26AA4E9A6603_.wvu.PrintTitles_2_12">#REF!</definedName>
    <definedName name="Z_C58CD6A0_EAC1_48E3_9BFB_26AA4E9A6603_.wvu.PrintTitles_2_13">#REF!</definedName>
    <definedName name="Z_C58CD6A0_EAC1_48E3_9BFB_26AA4E9A6603_.wvu.PrintTitles_2_2">#REF!</definedName>
    <definedName name="Z_C58CD6A0_EAC1_48E3_9BFB_26AA4E9A6603_.wvu.PrintTitles_2_21">#REF!</definedName>
    <definedName name="Z_C58CD6A0_EAC1_48E3_9BFB_26AA4E9A6603_.wvu.PrintTitles_2_3">#REF!</definedName>
    <definedName name="Z_C58CD6A0_EAC1_48E3_9BFB_26AA4E9A6603_.wvu.PrintTitles_2_31">#REF!</definedName>
    <definedName name="Z_C58CD6A0_EAC1_48E3_9BFB_26AA4E9A6603_.wvu.PrintTitles_2_4">#REF!</definedName>
    <definedName name="Z_C58CD6A0_EAC1_48E3_9BFB_26AA4E9A6603_.wvu.PrintTitles_2_41">#REF!</definedName>
    <definedName name="Z_C58CD6A0_EAC1_48E3_9BFB_26AA4E9A6603_.wvu.PrintTitles_2_5">#REF!</definedName>
    <definedName name="Z_C58CD6A0_EAC1_48E3_9BFB_26AA4E9A6603_.wvu.PrintTitles_2_51">#REF!</definedName>
    <definedName name="Z_C58CD6A0_EAC1_48E3_9BFB_26AA4E9A6603_.wvu.PrintTitles_2_6">#REF!</definedName>
    <definedName name="Z_C58CD6A0_EAC1_48E3_9BFB_26AA4E9A6603_.wvu.PrintTitles_2_61">#REF!</definedName>
    <definedName name="Z_C58CD6A0_EAC1_48E3_9BFB_26AA4E9A6603_.wvu.PrintTitles_2_7">#REF!</definedName>
    <definedName name="Z_C58CD6A0_EAC1_48E3_9BFB_26AA4E9A6603_.wvu.PrintTitles_2_71">#REF!</definedName>
    <definedName name="Z_C58CD6A0_EAC1_48E3_9BFB_26AA4E9A6603_.wvu.PrintTitles_2_8">#REF!</definedName>
    <definedName name="Z_C58CD6A0_EAC1_48E3_9BFB_26AA4E9A6603_.wvu.PrintTitles_2_81">#REF!</definedName>
    <definedName name="Z_C58CD6A0_EAC1_48E3_9BFB_26AA4E9A6603_.wvu.PrintTitles_3">#REF!</definedName>
    <definedName name="Z_C58CD6A0_EAC1_48E3_9BFB_26AA4E9A6603_.wvu.PrintTitles_31">#REF!</definedName>
    <definedName name="Z_C58CD6A0_EAC1_48E3_9BFB_26AA4E9A6603_.wvu.PrintTitles_3_1">#REF!</definedName>
    <definedName name="Z_C58CD6A0_EAC1_48E3_9BFB_26AA4E9A6603_.wvu.PrintTitles_3_11">#REF!</definedName>
    <definedName name="Z_C58CD6A0_EAC1_48E3_9BFB_26AA4E9A6603_.wvu.PrintTitles_3_12">#REF!</definedName>
    <definedName name="Z_C58CD6A0_EAC1_48E3_9BFB_26AA4E9A6603_.wvu.PrintTitles_3_13">#REF!</definedName>
    <definedName name="Z_C58CD6A0_EAC1_48E3_9BFB_26AA4E9A6603_.wvu.PrintTitles_3_2">#REF!</definedName>
    <definedName name="Z_C58CD6A0_EAC1_48E3_9BFB_26AA4E9A6603_.wvu.PrintTitles_3_21">#REF!</definedName>
    <definedName name="Z_C58CD6A0_EAC1_48E3_9BFB_26AA4E9A6603_.wvu.PrintTitles_3_3">#REF!</definedName>
    <definedName name="Z_C58CD6A0_EAC1_48E3_9BFB_26AA4E9A6603_.wvu.PrintTitles_3_31">#REF!</definedName>
    <definedName name="Z_C58CD6A0_EAC1_48E3_9BFB_26AA4E9A6603_.wvu.PrintTitles_3_4">#REF!</definedName>
    <definedName name="Z_C58CD6A0_EAC1_48E3_9BFB_26AA4E9A6603_.wvu.PrintTitles_3_41">#REF!</definedName>
    <definedName name="Z_C58CD6A0_EAC1_48E3_9BFB_26AA4E9A6603_.wvu.PrintTitles_3_5">#REF!</definedName>
    <definedName name="Z_C58CD6A0_EAC1_48E3_9BFB_26AA4E9A6603_.wvu.PrintTitles_3_51">#REF!</definedName>
    <definedName name="Z_C58CD6A0_EAC1_48E3_9BFB_26AA4E9A6603_.wvu.PrintTitles_3_6">#REF!</definedName>
    <definedName name="Z_C58CD6A0_EAC1_48E3_9BFB_26AA4E9A6603_.wvu.PrintTitles_3_61">#REF!</definedName>
    <definedName name="Z_C58CD6A0_EAC1_48E3_9BFB_26AA4E9A6603_.wvu.PrintTitles_3_7">#REF!</definedName>
    <definedName name="Z_C58CD6A0_EAC1_48E3_9BFB_26AA4E9A6603_.wvu.PrintTitles_3_71">#REF!</definedName>
    <definedName name="Z_C58CD6A0_EAC1_48E3_9BFB_26AA4E9A6603_.wvu.PrintTitles_3_8">#REF!</definedName>
    <definedName name="Z_C58CD6A0_EAC1_48E3_9BFB_26AA4E9A6603_.wvu.PrintTitles_3_81">#REF!</definedName>
    <definedName name="Z_C58CD6A0_EAC1_48E3_9BFB_26AA4E9A6603_.wvu.PrintTitles_4">#REF!</definedName>
    <definedName name="Z_C58CD6A0_EAC1_48E3_9BFB_26AA4E9A6603_.wvu.PrintTitles_41">#REF!</definedName>
    <definedName name="Z_C58CD6A0_EAC1_48E3_9BFB_26AA4E9A6603_.wvu.PrintTitles_4_1">#REF!</definedName>
    <definedName name="Z_C58CD6A0_EAC1_48E3_9BFB_26AA4E9A6603_.wvu.PrintTitles_4_11">#REF!</definedName>
    <definedName name="Z_C58CD6A0_EAC1_48E3_9BFB_26AA4E9A6603_.wvu.PrintTitles_4_12">#REF!</definedName>
    <definedName name="Z_C58CD6A0_EAC1_48E3_9BFB_26AA4E9A6603_.wvu.PrintTitles_4_13">#REF!</definedName>
    <definedName name="Z_C58CD6A0_EAC1_48E3_9BFB_26AA4E9A6603_.wvu.PrintTitles_4_2">#REF!</definedName>
    <definedName name="Z_C58CD6A0_EAC1_48E3_9BFB_26AA4E9A6603_.wvu.PrintTitles_4_21">#REF!</definedName>
    <definedName name="Z_C58CD6A0_EAC1_48E3_9BFB_26AA4E9A6603_.wvu.PrintTitles_4_3">#REF!</definedName>
    <definedName name="Z_C58CD6A0_EAC1_48E3_9BFB_26AA4E9A6603_.wvu.PrintTitles_4_31">#REF!</definedName>
    <definedName name="Z_C58CD6A0_EAC1_48E3_9BFB_26AA4E9A6603_.wvu.PrintTitles_4_4">#REF!</definedName>
    <definedName name="Z_C58CD6A0_EAC1_48E3_9BFB_26AA4E9A6603_.wvu.PrintTitles_4_41">#REF!</definedName>
    <definedName name="Z_C58CD6A0_EAC1_48E3_9BFB_26AA4E9A6603_.wvu.PrintTitles_4_5">#REF!</definedName>
    <definedName name="Z_C58CD6A0_EAC1_48E3_9BFB_26AA4E9A6603_.wvu.PrintTitles_4_51">#REF!</definedName>
    <definedName name="Z_C58CD6A0_EAC1_48E3_9BFB_26AA4E9A6603_.wvu.PrintTitles_4_6">#REF!</definedName>
    <definedName name="Z_C58CD6A0_EAC1_48E3_9BFB_26AA4E9A6603_.wvu.PrintTitles_4_61">#REF!</definedName>
    <definedName name="Z_C58CD6A0_EAC1_48E3_9BFB_26AA4E9A6603_.wvu.PrintTitles_4_7">#REF!</definedName>
    <definedName name="Z_C58CD6A0_EAC1_48E3_9BFB_26AA4E9A6603_.wvu.PrintTitles_4_71">#REF!</definedName>
    <definedName name="Z_C58CD6A0_EAC1_48E3_9BFB_26AA4E9A6603_.wvu.PrintTitles_4_8">#REF!</definedName>
    <definedName name="Z_C58CD6A0_EAC1_48E3_9BFB_26AA4E9A6603_.wvu.PrintTitles_4_81">#REF!</definedName>
    <definedName name="Z_C58CD6A0_EAC1_48E3_9BFB_26AA4E9A6603_.wvu.PrintTitles_5">#REF!</definedName>
    <definedName name="Z_C58CD6A0_EAC1_48E3_9BFB_26AA4E9A6603_.wvu.PrintTitles_51">#REF!</definedName>
    <definedName name="Z_C58CD6A0_EAC1_48E3_9BFB_26AA4E9A6603_.wvu.PrintTitles_5_1">#REF!</definedName>
    <definedName name="Z_C58CD6A0_EAC1_48E3_9BFB_26AA4E9A6603_.wvu.PrintTitles_5_11">#REF!</definedName>
    <definedName name="Z_C58CD6A0_EAC1_48E3_9BFB_26AA4E9A6603_.wvu.PrintTitles_5_12">#REF!</definedName>
    <definedName name="Z_C58CD6A0_EAC1_48E3_9BFB_26AA4E9A6603_.wvu.PrintTitles_5_13">#REF!</definedName>
    <definedName name="Z_C58CD6A0_EAC1_48E3_9BFB_26AA4E9A6603_.wvu.PrintTitles_5_2">#REF!</definedName>
    <definedName name="Z_C58CD6A0_EAC1_48E3_9BFB_26AA4E9A6603_.wvu.PrintTitles_5_21">#REF!</definedName>
    <definedName name="Z_C58CD6A0_EAC1_48E3_9BFB_26AA4E9A6603_.wvu.PrintTitles_5_3">#REF!</definedName>
    <definedName name="Z_C58CD6A0_EAC1_48E3_9BFB_26AA4E9A6603_.wvu.PrintTitles_5_31">#REF!</definedName>
    <definedName name="Z_C58CD6A0_EAC1_48E3_9BFB_26AA4E9A6603_.wvu.PrintTitles_5_4">#REF!</definedName>
    <definedName name="Z_C58CD6A0_EAC1_48E3_9BFB_26AA4E9A6603_.wvu.PrintTitles_5_41">#REF!</definedName>
    <definedName name="Z_C58CD6A0_EAC1_48E3_9BFB_26AA4E9A6603_.wvu.PrintTitles_5_5">#REF!</definedName>
    <definedName name="Z_C58CD6A0_EAC1_48E3_9BFB_26AA4E9A6603_.wvu.PrintTitles_5_51">#REF!</definedName>
    <definedName name="Z_C58CD6A0_EAC1_48E3_9BFB_26AA4E9A6603_.wvu.PrintTitles_5_6">#REF!</definedName>
    <definedName name="Z_C58CD6A0_EAC1_48E3_9BFB_26AA4E9A6603_.wvu.PrintTitles_5_61">#REF!</definedName>
    <definedName name="Z_C58CD6A0_EAC1_48E3_9BFB_26AA4E9A6603_.wvu.PrintTitles_5_7">#REF!</definedName>
    <definedName name="Z_C58CD6A0_EAC1_48E3_9BFB_26AA4E9A6603_.wvu.PrintTitles_5_71">#REF!</definedName>
    <definedName name="Z_C58CD6A0_EAC1_48E3_9BFB_26AA4E9A6603_.wvu.PrintTitles_5_8">#REF!</definedName>
    <definedName name="Z_C58CD6A0_EAC1_48E3_9BFB_26AA4E9A6603_.wvu.PrintTitles_5_81">#REF!</definedName>
    <definedName name="Z_C58CD6A0_EAC1_48E3_9BFB_26AA4E9A6603_.wvu.PrintTitles_6">#REF!</definedName>
    <definedName name="Z_C58CD6A0_EAC1_48E3_9BFB_26AA4E9A6603_.wvu.PrintTitles_61">#REF!</definedName>
    <definedName name="Z_C58CD6A0_EAC1_48E3_9BFB_26AA4E9A6603_.wvu.PrintTitles_6_1">#REF!</definedName>
    <definedName name="Z_C58CD6A0_EAC1_48E3_9BFB_26AA4E9A6603_.wvu.PrintTitles_6_11">#REF!</definedName>
    <definedName name="Z_C58CD6A0_EAC1_48E3_9BFB_26AA4E9A6603_.wvu.PrintTitles_6_12">#REF!</definedName>
    <definedName name="Z_C58CD6A0_EAC1_48E3_9BFB_26AA4E9A6603_.wvu.PrintTitles_6_13">#REF!</definedName>
    <definedName name="Z_C58CD6A0_EAC1_48E3_9BFB_26AA4E9A6603_.wvu.PrintTitles_6_2">#REF!</definedName>
    <definedName name="Z_C58CD6A0_EAC1_48E3_9BFB_26AA4E9A6603_.wvu.PrintTitles_6_21">#REF!</definedName>
    <definedName name="Z_C58CD6A0_EAC1_48E3_9BFB_26AA4E9A6603_.wvu.PrintTitles_6_3">#REF!</definedName>
    <definedName name="Z_C58CD6A0_EAC1_48E3_9BFB_26AA4E9A6603_.wvu.PrintTitles_6_31">#REF!</definedName>
    <definedName name="Z_C58CD6A0_EAC1_48E3_9BFB_26AA4E9A6603_.wvu.PrintTitles_6_4">#REF!</definedName>
    <definedName name="Z_C58CD6A0_EAC1_48E3_9BFB_26AA4E9A6603_.wvu.PrintTitles_6_41">#REF!</definedName>
    <definedName name="Z_C58CD6A0_EAC1_48E3_9BFB_26AA4E9A6603_.wvu.PrintTitles_6_5">#REF!</definedName>
    <definedName name="Z_C58CD6A0_EAC1_48E3_9BFB_26AA4E9A6603_.wvu.PrintTitles_6_51">#REF!</definedName>
    <definedName name="Z_C58CD6A0_EAC1_48E3_9BFB_26AA4E9A6603_.wvu.PrintTitles_6_6">#REF!</definedName>
    <definedName name="Z_C58CD6A0_EAC1_48E3_9BFB_26AA4E9A6603_.wvu.PrintTitles_6_61">#REF!</definedName>
    <definedName name="Z_C58CD6A0_EAC1_48E3_9BFB_26AA4E9A6603_.wvu.PrintTitles_6_7">#REF!</definedName>
    <definedName name="Z_C58CD6A0_EAC1_48E3_9BFB_26AA4E9A6603_.wvu.PrintTitles_6_71">#REF!</definedName>
    <definedName name="Z_C58CD6A0_EAC1_48E3_9BFB_26AA4E9A6603_.wvu.PrintTitles_6_8">#REF!</definedName>
    <definedName name="Z_C58CD6A0_EAC1_48E3_9BFB_26AA4E9A6603_.wvu.PrintTitles_6_81">#REF!</definedName>
    <definedName name="Z_C58CD6A0_EAC1_48E3_9BFB_26AA4E9A6603_.wvu.PrintTitles_7">#REF!</definedName>
    <definedName name="Z_C58CD6A0_EAC1_48E3_9BFB_26AA4E9A6603_.wvu.PrintTitles_71">#REF!</definedName>
    <definedName name="Z_C58CD6A0_EAC1_48E3_9BFB_26AA4E9A6603_.wvu.PrintTitles_7_1">#REF!</definedName>
    <definedName name="Z_C58CD6A0_EAC1_48E3_9BFB_26AA4E9A6603_.wvu.PrintTitles_8">#REF!</definedName>
    <definedName name="Z_C58CD6A0_EAC1_48E3_9BFB_26AA4E9A6603_.wvu.PrintTitles_81">#REF!</definedName>
    <definedName name="Z_C58CD6A0_EAC1_48E3_9BFB_26AA4E9A6603_.wvu.PrintTitles_8_1">#REF!</definedName>
    <definedName name="Z_C58CD6A0_EAC1_48E3_9BFB_26AA4E9A6603_.wvu.PrintTitles_8_11">#REF!</definedName>
    <definedName name="Z_C58CD6A0_EAC1_48E3_9BFB_26AA4E9A6603_.wvu.PrintTitles_8_12">#REF!</definedName>
    <definedName name="Z_C58CD6A0_EAC1_48E3_9BFB_26AA4E9A6603_.wvu.PrintTitles_8_13">#REF!</definedName>
    <definedName name="Z_C58CD6A0_EAC1_48E3_9BFB_26AA4E9A6603_.wvu.PrintTitles_8_2">#REF!</definedName>
    <definedName name="Z_C58CD6A0_EAC1_48E3_9BFB_26AA4E9A6603_.wvu.PrintTitles_8_21">#REF!</definedName>
    <definedName name="Z_C58CD6A0_EAC1_48E3_9BFB_26AA4E9A6603_.wvu.PrintTitles_8_3">#REF!</definedName>
    <definedName name="Z_C58CD6A0_EAC1_48E3_9BFB_26AA4E9A6603_.wvu.PrintTitles_8_31">#REF!</definedName>
    <definedName name="Z_C58CD6A0_EAC1_48E3_9BFB_26AA4E9A6603_.wvu.PrintTitles_8_4">#REF!</definedName>
    <definedName name="Z_C58CD6A0_EAC1_48E3_9BFB_26AA4E9A6603_.wvu.PrintTitles_8_41">#REF!</definedName>
    <definedName name="Z_C58CD6A0_EAC1_48E3_9BFB_26AA4E9A6603_.wvu.PrintTitles_8_5">#REF!</definedName>
    <definedName name="Z_C58CD6A0_EAC1_48E3_9BFB_26AA4E9A6603_.wvu.PrintTitles_8_51">#REF!</definedName>
    <definedName name="Z_C58CD6A0_EAC1_48E3_9BFB_26AA4E9A6603_.wvu.PrintTitles_8_6">#REF!</definedName>
    <definedName name="Z_C58CD6A0_EAC1_48E3_9BFB_26AA4E9A6603_.wvu.PrintTitles_8_61">#REF!</definedName>
    <definedName name="Z_C58CD6A0_EAC1_48E3_9BFB_26AA4E9A6603_.wvu.PrintTitles_8_7">#REF!</definedName>
    <definedName name="Z_C58CD6A0_EAC1_48E3_9BFB_26AA4E9A6603_.wvu.PrintTitles_8_71">#REF!</definedName>
    <definedName name="Z_C58CD6A0_EAC1_48E3_9BFB_26AA4E9A6603_.wvu.PrintTitles_8_8">#REF!</definedName>
    <definedName name="Z_C58CD6A0_EAC1_48E3_9BFB_26AA4E9A6603_.wvu.PrintTitles_8_81">#REF!</definedName>
    <definedName name="Z_C58CD6A0_EAC1_48E3_9BFB_26AA4E9A6603_.wvu.PrintTitles_9">#REF!</definedName>
    <definedName name="Z_C58CD6A0_EAC1_48E3_9BFB_26AA4E9A6603_.wvu.PrintTitles_91">#REF!</definedName>
    <definedName name="Z_C58CD6A0_EAC1_48E3_9BFB_26AA4E9A6603_.wvu.PrintTitles_9_1">#REF!</definedName>
    <definedName name="Z_C58CD6A0_EAC1_48E3_9BFB_26AA4E9A6603_.wvu.PrintTitles_9_11">#REF!</definedName>
    <definedName name="Z_C58CD6A0_EAC1_48E3_9BFB_26AA4E9A6603_.wvu.PrintTitles_9_2">#REF!</definedName>
    <definedName name="Z_C58CD6A0_EAC1_48E3_9BFB_26AA4E9A6603_.wvu.PrintTitles_9_21">#REF!</definedName>
    <definedName name="Z_C58CD6A0_EAC1_48E3_9BFB_26AA4E9A6603_.wvu.PrintTitles_9_3">#REF!</definedName>
    <definedName name="Z_C58CD6A0_EAC1_48E3_9BFB_26AA4E9A6603_.wvu.PrintTitles_9_31">#REF!</definedName>
    <definedName name="Z_C58CD6A0_EAC1_48E3_9BFB_26AA4E9A6603_.wvu.PrintTitles_9_4">#REF!</definedName>
    <definedName name="Z_C58CD6A0_EAC1_48E3_9BFB_26AA4E9A6603_.wvu.PrintTitles_9_41">#REF!</definedName>
    <definedName name="Z_C58CD6A0_EAC1_48E3_9BFB_26AA4E9A6603_.wvu.PrintTitles_9_5">#REF!</definedName>
    <definedName name="Z_C58CD6A0_EAC1_48E3_9BFB_26AA4E9A6603_.wvu.PrintTitles_9_51">#REF!</definedName>
    <definedName name="Z_C58CD6A0_EAC1_48E3_9BFB_26AA4E9A6603_.wvu.PrintTitles_9_6">#REF!</definedName>
    <definedName name="Z_C58CD6A0_EAC1_48E3_9BFB_26AA4E9A6603_.wvu.PrintTitles_9_61">#REF!</definedName>
    <definedName name="Z_C58CD6A0_EAC1_48E3_9BFB_26AA4E9A6603_.wvu.PrintTitles_9_7">#REF!</definedName>
    <definedName name="Z_C58CD6A0_EAC1_48E3_9BFB_26AA4E9A6603_.wvu.PrintTitles_9_71">#REF!</definedName>
    <definedName name="Z_C58CD6A0_EAC1_48E3_9BFB_26AA4E9A6603_.wvu.PrintTitles_9_8">#REF!</definedName>
    <definedName name="Z_C58CD6A0_EAC1_48E3_9BFB_26AA4E9A6603_.wvu.PrintTitles_9_81">#REF!</definedName>
    <definedName name="Z_CFA3FBB1_F89E_46B5_B56D_247DB595A91A_.wvu.PrintArea">#REF!</definedName>
    <definedName name="Z_CFA3FBB1_F89E_46B5_B56D_247DB595A91A_.wvu.PrintArea_1">#REF!</definedName>
    <definedName name="Z_CFA3FBB1_F89E_46B5_B56D_247DB595A91A_.wvu.PrintArea_10">#REF!</definedName>
    <definedName name="Z_CFA3FBB1_F89E_46B5_B56D_247DB595A91A_.wvu.PrintArea_11">#REF!</definedName>
    <definedName name="Z_CFA3FBB1_F89E_46B5_B56D_247DB595A91A_.wvu.PrintArea_12">#REF!</definedName>
    <definedName name="Z_CFA3FBB1_F89E_46B5_B56D_247DB595A91A_.wvu.PrintArea_12_1">#REF!</definedName>
    <definedName name="Z_CFA3FBB1_F89E_46B5_B56D_247DB595A91A_.wvu.PrintArea_12_2">#REF!</definedName>
    <definedName name="Z_CFA3FBB1_F89E_46B5_B56D_247DB595A91A_.wvu.PrintArea_12_3">#REF!</definedName>
    <definedName name="Z_CFA3FBB1_F89E_46B5_B56D_247DB595A91A_.wvu.PrintArea_12_4">#REF!</definedName>
    <definedName name="Z_CFA3FBB1_F89E_46B5_B56D_247DB595A91A_.wvu.PrintArea_12_5">#REF!</definedName>
    <definedName name="Z_CFA3FBB1_F89E_46B5_B56D_247DB595A91A_.wvu.PrintArea_13">#REF!</definedName>
    <definedName name="Z_CFA3FBB1_F89E_46B5_B56D_247DB595A91A_.wvu.PrintArea_14">#REF!</definedName>
    <definedName name="Z_CFA3FBB1_F89E_46B5_B56D_247DB595A91A_.wvu.PrintArea_15">#REF!</definedName>
    <definedName name="Z_CFA3FBB1_F89E_46B5_B56D_247DB595A91A_.wvu.PrintArea_2">#REF!</definedName>
    <definedName name="Z_CFA3FBB1_F89E_46B5_B56D_247DB595A91A_.wvu.PrintArea_3">#REF!</definedName>
    <definedName name="Z_CFA3FBB1_F89E_46B5_B56D_247DB595A91A_.wvu.PrintArea_4">#REF!</definedName>
    <definedName name="Z_CFA3FBB1_F89E_46B5_B56D_247DB595A91A_.wvu.PrintArea_5">#REF!</definedName>
    <definedName name="Z_CFA3FBB1_F89E_46B5_B56D_247DB595A91A_.wvu.PrintArea_6">#REF!</definedName>
    <definedName name="Z_CFA3FBB1_F89E_46B5_B56D_247DB595A91A_.wvu.PrintArea_7">#REF!</definedName>
    <definedName name="Z_CFA3FBB1_F89E_46B5_B56D_247DB595A91A_.wvu.PrintArea_8">#REF!</definedName>
    <definedName name="Z_CFA3FBB1_F89E_46B5_B56D_247DB595A91A_.wvu.PrintArea_9">#REF!</definedName>
    <definedName name="Z_CFA3FBB1_F89E_46B5_B56D_247DB595A91A_.wvu.PrintTitles">#REF!</definedName>
    <definedName name="Z_CFA3FBB1_F89E_46B5_B56D_247DB595A91A_.wvu.PrintTitles1">#REF!</definedName>
    <definedName name="Z_CFA3FBB1_F89E_46B5_B56D_247DB595A91A_.wvu.PrintTitles_1">#REF!</definedName>
    <definedName name="Z_CFA3FBB1_F89E_46B5_B56D_247DB595A91A_.wvu.PrintTitles_11">#REF!</definedName>
    <definedName name="Z_CFA3FBB1_F89E_46B5_B56D_247DB595A91A_.wvu.PrintTitles_1_1">#REF!</definedName>
    <definedName name="Z_CFA3FBB1_F89E_46B5_B56D_247DB595A91A_.wvu.PrintTitles_1_11">#REF!</definedName>
    <definedName name="Z_CFA3FBB1_F89E_46B5_B56D_247DB595A91A_.wvu.PrintTitles_1_12">#REF!</definedName>
    <definedName name="Z_CFA3FBB1_F89E_46B5_B56D_247DB595A91A_.wvu.PrintTitles_1_13">#REF!</definedName>
    <definedName name="Z_CFA3FBB1_F89E_46B5_B56D_247DB595A91A_.wvu.PrintTitles_1_2">#REF!</definedName>
    <definedName name="Z_CFA3FBB1_F89E_46B5_B56D_247DB595A91A_.wvu.PrintTitles_1_21">#REF!</definedName>
    <definedName name="Z_CFA3FBB1_F89E_46B5_B56D_247DB595A91A_.wvu.PrintTitles_1_3">#REF!</definedName>
    <definedName name="Z_CFA3FBB1_F89E_46B5_B56D_247DB595A91A_.wvu.PrintTitles_1_31">#REF!</definedName>
    <definedName name="Z_CFA3FBB1_F89E_46B5_B56D_247DB595A91A_.wvu.PrintTitles_1_4">#REF!</definedName>
    <definedName name="Z_CFA3FBB1_F89E_46B5_B56D_247DB595A91A_.wvu.PrintTitles_1_41">#REF!</definedName>
    <definedName name="Z_CFA3FBB1_F89E_46B5_B56D_247DB595A91A_.wvu.PrintTitles_1_5">#REF!</definedName>
    <definedName name="Z_CFA3FBB1_F89E_46B5_B56D_247DB595A91A_.wvu.PrintTitles_1_51">#REF!</definedName>
    <definedName name="Z_CFA3FBB1_F89E_46B5_B56D_247DB595A91A_.wvu.PrintTitles_1_6">#REF!</definedName>
    <definedName name="Z_CFA3FBB1_F89E_46B5_B56D_247DB595A91A_.wvu.PrintTitles_1_61">#REF!</definedName>
    <definedName name="Z_CFA3FBB1_F89E_46B5_B56D_247DB595A91A_.wvu.PrintTitles_1_7">#REF!</definedName>
    <definedName name="Z_CFA3FBB1_F89E_46B5_B56D_247DB595A91A_.wvu.PrintTitles_1_71">#REF!</definedName>
    <definedName name="Z_CFA3FBB1_F89E_46B5_B56D_247DB595A91A_.wvu.PrintTitles_1_8">#REF!</definedName>
    <definedName name="Z_CFA3FBB1_F89E_46B5_B56D_247DB595A91A_.wvu.PrintTitles_1_81">#REF!</definedName>
    <definedName name="Z_CFA3FBB1_F89E_46B5_B56D_247DB595A91A_.wvu.PrintTitles_10">#REF!</definedName>
    <definedName name="Z_CFA3FBB1_F89E_46B5_B56D_247DB595A91A_.wvu.PrintTitles_101">#REF!</definedName>
    <definedName name="Z_CFA3FBB1_F89E_46B5_B56D_247DB595A91A_.wvu.PrintTitles_10_1">#REF!</definedName>
    <definedName name="Z_CFA3FBB1_F89E_46B5_B56D_247DB595A91A_.wvu.PrintTitles_10_11">#REF!</definedName>
    <definedName name="Z_CFA3FBB1_F89E_46B5_B56D_247DB595A91A_.wvu.PrintTitles_10_2">#REF!</definedName>
    <definedName name="Z_CFA3FBB1_F89E_46B5_B56D_247DB595A91A_.wvu.PrintTitles_10_21">#REF!</definedName>
    <definedName name="Z_CFA3FBB1_F89E_46B5_B56D_247DB595A91A_.wvu.PrintTitles_10_3">#REF!</definedName>
    <definedName name="Z_CFA3FBB1_F89E_46B5_B56D_247DB595A91A_.wvu.PrintTitles_10_31">#REF!</definedName>
    <definedName name="Z_CFA3FBB1_F89E_46B5_B56D_247DB595A91A_.wvu.PrintTitles_10_4">#REF!</definedName>
    <definedName name="Z_CFA3FBB1_F89E_46B5_B56D_247DB595A91A_.wvu.PrintTitles_10_41">#REF!</definedName>
    <definedName name="Z_CFA3FBB1_F89E_46B5_B56D_247DB595A91A_.wvu.PrintTitles_10_5">#REF!</definedName>
    <definedName name="Z_CFA3FBB1_F89E_46B5_B56D_247DB595A91A_.wvu.PrintTitles_10_51">#REF!</definedName>
    <definedName name="Z_CFA3FBB1_F89E_46B5_B56D_247DB595A91A_.wvu.PrintTitles_10_6">#REF!</definedName>
    <definedName name="Z_CFA3FBB1_F89E_46B5_B56D_247DB595A91A_.wvu.PrintTitles_10_61">#REF!</definedName>
    <definedName name="Z_CFA3FBB1_F89E_46B5_B56D_247DB595A91A_.wvu.PrintTitles_10_7">#REF!</definedName>
    <definedName name="Z_CFA3FBB1_F89E_46B5_B56D_247DB595A91A_.wvu.PrintTitles_10_71">#REF!</definedName>
    <definedName name="Z_CFA3FBB1_F89E_46B5_B56D_247DB595A91A_.wvu.PrintTitles_10_8">#REF!</definedName>
    <definedName name="Z_CFA3FBB1_F89E_46B5_B56D_247DB595A91A_.wvu.PrintTitles_10_81">#REF!</definedName>
    <definedName name="Z_CFA3FBB1_F89E_46B5_B56D_247DB595A91A_.wvu.PrintTitles_11">#REF!</definedName>
    <definedName name="Z_CFA3FBB1_F89E_46B5_B56D_247DB595A91A_.wvu.PrintTitles_111">#REF!</definedName>
    <definedName name="Z_CFA3FBB1_F89E_46B5_B56D_247DB595A91A_.wvu.PrintTitles_11_1">#REF!</definedName>
    <definedName name="Z_CFA3FBB1_F89E_46B5_B56D_247DB595A91A_.wvu.PrintTitles_11_11">#REF!</definedName>
    <definedName name="Z_CFA3FBB1_F89E_46B5_B56D_247DB595A91A_.wvu.PrintTitles_11_2">#REF!</definedName>
    <definedName name="Z_CFA3FBB1_F89E_46B5_B56D_247DB595A91A_.wvu.PrintTitles_11_21">#REF!</definedName>
    <definedName name="Z_CFA3FBB1_F89E_46B5_B56D_247DB595A91A_.wvu.PrintTitles_11_3">#REF!</definedName>
    <definedName name="Z_CFA3FBB1_F89E_46B5_B56D_247DB595A91A_.wvu.PrintTitles_11_31">#REF!</definedName>
    <definedName name="Z_CFA3FBB1_F89E_46B5_B56D_247DB595A91A_.wvu.PrintTitles_11_4">#REF!</definedName>
    <definedName name="Z_CFA3FBB1_F89E_46B5_B56D_247DB595A91A_.wvu.PrintTitles_11_41">#REF!</definedName>
    <definedName name="Z_CFA3FBB1_F89E_46B5_B56D_247DB595A91A_.wvu.PrintTitles_11_5">#REF!</definedName>
    <definedName name="Z_CFA3FBB1_F89E_46B5_B56D_247DB595A91A_.wvu.PrintTitles_11_51">#REF!</definedName>
    <definedName name="Z_CFA3FBB1_F89E_46B5_B56D_247DB595A91A_.wvu.PrintTitles_11_6">#REF!</definedName>
    <definedName name="Z_CFA3FBB1_F89E_46B5_B56D_247DB595A91A_.wvu.PrintTitles_11_61">#REF!</definedName>
    <definedName name="Z_CFA3FBB1_F89E_46B5_B56D_247DB595A91A_.wvu.PrintTitles_11_7">#REF!</definedName>
    <definedName name="Z_CFA3FBB1_F89E_46B5_B56D_247DB595A91A_.wvu.PrintTitles_11_71">#REF!</definedName>
    <definedName name="Z_CFA3FBB1_F89E_46B5_B56D_247DB595A91A_.wvu.PrintTitles_11_8">#REF!</definedName>
    <definedName name="Z_CFA3FBB1_F89E_46B5_B56D_247DB595A91A_.wvu.PrintTitles_11_81">#REF!</definedName>
    <definedName name="Z_CFA3FBB1_F89E_46B5_B56D_247DB595A91A_.wvu.PrintTitles_12">#REF!</definedName>
    <definedName name="Z_CFA3FBB1_F89E_46B5_B56D_247DB595A91A_.wvu.PrintTitles_12_1">#REF!</definedName>
    <definedName name="Z_CFA3FBB1_F89E_46B5_B56D_247DB595A91A_.wvu.PrintTitles_12_2">#REF!</definedName>
    <definedName name="Z_CFA3FBB1_F89E_46B5_B56D_247DB595A91A_.wvu.PrintTitles_12_3">#REF!</definedName>
    <definedName name="Z_CFA3FBB1_F89E_46B5_B56D_247DB595A91A_.wvu.PrintTitles_12_4">#REF!</definedName>
    <definedName name="Z_CFA3FBB1_F89E_46B5_B56D_247DB595A91A_.wvu.PrintTitles_12_5">#REF!</definedName>
    <definedName name="Z_CFA3FBB1_F89E_46B5_B56D_247DB595A91A_.wvu.PrintTitles_13">#REF!</definedName>
    <definedName name="Z_CFA3FBB1_F89E_46B5_B56D_247DB595A91A_.wvu.PrintTitles_131">#REF!</definedName>
    <definedName name="Z_CFA3FBB1_F89E_46B5_B56D_247DB595A91A_.wvu.PrintTitles_13_1">#REF!</definedName>
    <definedName name="Z_CFA3FBB1_F89E_46B5_B56D_247DB595A91A_.wvu.PrintTitles_13_11">#REF!</definedName>
    <definedName name="Z_CFA3FBB1_F89E_46B5_B56D_247DB595A91A_.wvu.PrintTitles_13_2">#REF!</definedName>
    <definedName name="Z_CFA3FBB1_F89E_46B5_B56D_247DB595A91A_.wvu.PrintTitles_13_21">#REF!</definedName>
    <definedName name="Z_CFA3FBB1_F89E_46B5_B56D_247DB595A91A_.wvu.PrintTitles_13_3">#REF!</definedName>
    <definedName name="Z_CFA3FBB1_F89E_46B5_B56D_247DB595A91A_.wvu.PrintTitles_13_31">#REF!</definedName>
    <definedName name="Z_CFA3FBB1_F89E_46B5_B56D_247DB595A91A_.wvu.PrintTitles_13_4">#REF!</definedName>
    <definedName name="Z_CFA3FBB1_F89E_46B5_B56D_247DB595A91A_.wvu.PrintTitles_13_41">#REF!</definedName>
    <definedName name="Z_CFA3FBB1_F89E_46B5_B56D_247DB595A91A_.wvu.PrintTitles_13_5">#REF!</definedName>
    <definedName name="Z_CFA3FBB1_F89E_46B5_B56D_247DB595A91A_.wvu.PrintTitles_13_51">#REF!</definedName>
    <definedName name="Z_CFA3FBB1_F89E_46B5_B56D_247DB595A91A_.wvu.PrintTitles_13_6">#REF!</definedName>
    <definedName name="Z_CFA3FBB1_F89E_46B5_B56D_247DB595A91A_.wvu.PrintTitles_13_61">#REF!</definedName>
    <definedName name="Z_CFA3FBB1_F89E_46B5_B56D_247DB595A91A_.wvu.PrintTitles_13_7">#REF!</definedName>
    <definedName name="Z_CFA3FBB1_F89E_46B5_B56D_247DB595A91A_.wvu.PrintTitles_13_71">#REF!</definedName>
    <definedName name="Z_CFA3FBB1_F89E_46B5_B56D_247DB595A91A_.wvu.PrintTitles_13_8">#REF!</definedName>
    <definedName name="Z_CFA3FBB1_F89E_46B5_B56D_247DB595A91A_.wvu.PrintTitles_13_81">#REF!</definedName>
    <definedName name="Z_CFA3FBB1_F89E_46B5_B56D_247DB595A91A_.wvu.PrintTitles_14">#REF!</definedName>
    <definedName name="Z_CFA3FBB1_F89E_46B5_B56D_247DB595A91A_.wvu.PrintTitles_15">#REF!</definedName>
    <definedName name="Z_CFA3FBB1_F89E_46B5_B56D_247DB595A91A_.wvu.PrintTitles_2">#REF!</definedName>
    <definedName name="Z_CFA3FBB1_F89E_46B5_B56D_247DB595A91A_.wvu.PrintTitles_21">#REF!</definedName>
    <definedName name="Z_CFA3FBB1_F89E_46B5_B56D_247DB595A91A_.wvu.PrintTitles_2_1">#REF!</definedName>
    <definedName name="Z_CFA3FBB1_F89E_46B5_B56D_247DB595A91A_.wvu.PrintTitles_2_11">#REF!</definedName>
    <definedName name="Z_CFA3FBB1_F89E_46B5_B56D_247DB595A91A_.wvu.PrintTitles_2_12">#REF!</definedName>
    <definedName name="Z_CFA3FBB1_F89E_46B5_B56D_247DB595A91A_.wvu.PrintTitles_2_13">#REF!</definedName>
    <definedName name="Z_CFA3FBB1_F89E_46B5_B56D_247DB595A91A_.wvu.PrintTitles_2_2">#REF!</definedName>
    <definedName name="Z_CFA3FBB1_F89E_46B5_B56D_247DB595A91A_.wvu.PrintTitles_2_21">#REF!</definedName>
    <definedName name="Z_CFA3FBB1_F89E_46B5_B56D_247DB595A91A_.wvu.PrintTitles_2_3">#REF!</definedName>
    <definedName name="Z_CFA3FBB1_F89E_46B5_B56D_247DB595A91A_.wvu.PrintTitles_2_31">#REF!</definedName>
    <definedName name="Z_CFA3FBB1_F89E_46B5_B56D_247DB595A91A_.wvu.PrintTitles_2_4">#REF!</definedName>
    <definedName name="Z_CFA3FBB1_F89E_46B5_B56D_247DB595A91A_.wvu.PrintTitles_2_41">#REF!</definedName>
    <definedName name="Z_CFA3FBB1_F89E_46B5_B56D_247DB595A91A_.wvu.PrintTitles_2_5">#REF!</definedName>
    <definedName name="Z_CFA3FBB1_F89E_46B5_B56D_247DB595A91A_.wvu.PrintTitles_2_51">#REF!</definedName>
    <definedName name="Z_CFA3FBB1_F89E_46B5_B56D_247DB595A91A_.wvu.PrintTitles_2_6">#REF!</definedName>
    <definedName name="Z_CFA3FBB1_F89E_46B5_B56D_247DB595A91A_.wvu.PrintTitles_2_61">#REF!</definedName>
    <definedName name="Z_CFA3FBB1_F89E_46B5_B56D_247DB595A91A_.wvu.PrintTitles_2_7">#REF!</definedName>
    <definedName name="Z_CFA3FBB1_F89E_46B5_B56D_247DB595A91A_.wvu.PrintTitles_2_71">#REF!</definedName>
    <definedName name="Z_CFA3FBB1_F89E_46B5_B56D_247DB595A91A_.wvu.PrintTitles_2_8">#REF!</definedName>
    <definedName name="Z_CFA3FBB1_F89E_46B5_B56D_247DB595A91A_.wvu.PrintTitles_2_81">#REF!</definedName>
    <definedName name="Z_CFA3FBB1_F89E_46B5_B56D_247DB595A91A_.wvu.PrintTitles_3">#REF!</definedName>
    <definedName name="Z_CFA3FBB1_F89E_46B5_B56D_247DB595A91A_.wvu.PrintTitles_31">#REF!</definedName>
    <definedName name="Z_CFA3FBB1_F89E_46B5_B56D_247DB595A91A_.wvu.PrintTitles_3_1">#REF!</definedName>
    <definedName name="Z_CFA3FBB1_F89E_46B5_B56D_247DB595A91A_.wvu.PrintTitles_3_11">#REF!</definedName>
    <definedName name="Z_CFA3FBB1_F89E_46B5_B56D_247DB595A91A_.wvu.PrintTitles_3_12">#REF!</definedName>
    <definedName name="Z_CFA3FBB1_F89E_46B5_B56D_247DB595A91A_.wvu.PrintTitles_3_13">#REF!</definedName>
    <definedName name="Z_CFA3FBB1_F89E_46B5_B56D_247DB595A91A_.wvu.PrintTitles_3_2">#REF!</definedName>
    <definedName name="Z_CFA3FBB1_F89E_46B5_B56D_247DB595A91A_.wvu.PrintTitles_3_21">#REF!</definedName>
    <definedName name="Z_CFA3FBB1_F89E_46B5_B56D_247DB595A91A_.wvu.PrintTitles_3_3">#REF!</definedName>
    <definedName name="Z_CFA3FBB1_F89E_46B5_B56D_247DB595A91A_.wvu.PrintTitles_3_31">#REF!</definedName>
    <definedName name="Z_CFA3FBB1_F89E_46B5_B56D_247DB595A91A_.wvu.PrintTitles_3_4">#REF!</definedName>
    <definedName name="Z_CFA3FBB1_F89E_46B5_B56D_247DB595A91A_.wvu.PrintTitles_3_41">#REF!</definedName>
    <definedName name="Z_CFA3FBB1_F89E_46B5_B56D_247DB595A91A_.wvu.PrintTitles_3_5">#REF!</definedName>
    <definedName name="Z_CFA3FBB1_F89E_46B5_B56D_247DB595A91A_.wvu.PrintTitles_3_51">#REF!</definedName>
    <definedName name="Z_CFA3FBB1_F89E_46B5_B56D_247DB595A91A_.wvu.PrintTitles_3_6">#REF!</definedName>
    <definedName name="Z_CFA3FBB1_F89E_46B5_B56D_247DB595A91A_.wvu.PrintTitles_3_61">#REF!</definedName>
    <definedName name="Z_CFA3FBB1_F89E_46B5_B56D_247DB595A91A_.wvu.PrintTitles_3_7">#REF!</definedName>
    <definedName name="Z_CFA3FBB1_F89E_46B5_B56D_247DB595A91A_.wvu.PrintTitles_3_71">#REF!</definedName>
    <definedName name="Z_CFA3FBB1_F89E_46B5_B56D_247DB595A91A_.wvu.PrintTitles_3_8">#REF!</definedName>
    <definedName name="Z_CFA3FBB1_F89E_46B5_B56D_247DB595A91A_.wvu.PrintTitles_3_81">#REF!</definedName>
    <definedName name="Z_CFA3FBB1_F89E_46B5_B56D_247DB595A91A_.wvu.PrintTitles_4">#REF!</definedName>
    <definedName name="Z_CFA3FBB1_F89E_46B5_B56D_247DB595A91A_.wvu.PrintTitles_41">#REF!</definedName>
    <definedName name="Z_CFA3FBB1_F89E_46B5_B56D_247DB595A91A_.wvu.PrintTitles_4_1">#REF!</definedName>
    <definedName name="Z_CFA3FBB1_F89E_46B5_B56D_247DB595A91A_.wvu.PrintTitles_4_11">#REF!</definedName>
    <definedName name="Z_CFA3FBB1_F89E_46B5_B56D_247DB595A91A_.wvu.PrintTitles_4_12">#REF!</definedName>
    <definedName name="Z_CFA3FBB1_F89E_46B5_B56D_247DB595A91A_.wvu.PrintTitles_4_13">#REF!</definedName>
    <definedName name="Z_CFA3FBB1_F89E_46B5_B56D_247DB595A91A_.wvu.PrintTitles_4_2">#REF!</definedName>
    <definedName name="Z_CFA3FBB1_F89E_46B5_B56D_247DB595A91A_.wvu.PrintTitles_4_21">#REF!</definedName>
    <definedName name="Z_CFA3FBB1_F89E_46B5_B56D_247DB595A91A_.wvu.PrintTitles_4_3">#REF!</definedName>
    <definedName name="Z_CFA3FBB1_F89E_46B5_B56D_247DB595A91A_.wvu.PrintTitles_4_31">#REF!</definedName>
    <definedName name="Z_CFA3FBB1_F89E_46B5_B56D_247DB595A91A_.wvu.PrintTitles_4_4">#REF!</definedName>
    <definedName name="Z_CFA3FBB1_F89E_46B5_B56D_247DB595A91A_.wvu.PrintTitles_4_41">#REF!</definedName>
    <definedName name="Z_CFA3FBB1_F89E_46B5_B56D_247DB595A91A_.wvu.PrintTitles_4_5">#REF!</definedName>
    <definedName name="Z_CFA3FBB1_F89E_46B5_B56D_247DB595A91A_.wvu.PrintTitles_4_51">#REF!</definedName>
    <definedName name="Z_CFA3FBB1_F89E_46B5_B56D_247DB595A91A_.wvu.PrintTitles_4_6">#REF!</definedName>
    <definedName name="Z_CFA3FBB1_F89E_46B5_B56D_247DB595A91A_.wvu.PrintTitles_4_61">#REF!</definedName>
    <definedName name="Z_CFA3FBB1_F89E_46B5_B56D_247DB595A91A_.wvu.PrintTitles_4_7">#REF!</definedName>
    <definedName name="Z_CFA3FBB1_F89E_46B5_B56D_247DB595A91A_.wvu.PrintTitles_4_71">#REF!</definedName>
    <definedName name="Z_CFA3FBB1_F89E_46B5_B56D_247DB595A91A_.wvu.PrintTitles_4_8">#REF!</definedName>
    <definedName name="Z_CFA3FBB1_F89E_46B5_B56D_247DB595A91A_.wvu.PrintTitles_4_81">#REF!</definedName>
    <definedName name="Z_CFA3FBB1_F89E_46B5_B56D_247DB595A91A_.wvu.PrintTitles_5">#REF!</definedName>
    <definedName name="Z_CFA3FBB1_F89E_46B5_B56D_247DB595A91A_.wvu.PrintTitles_51">#REF!</definedName>
    <definedName name="Z_CFA3FBB1_F89E_46B5_B56D_247DB595A91A_.wvu.PrintTitles_5_1">#REF!</definedName>
    <definedName name="Z_CFA3FBB1_F89E_46B5_B56D_247DB595A91A_.wvu.PrintTitles_5_11">#REF!</definedName>
    <definedName name="Z_CFA3FBB1_F89E_46B5_B56D_247DB595A91A_.wvu.PrintTitles_5_12">#REF!</definedName>
    <definedName name="Z_CFA3FBB1_F89E_46B5_B56D_247DB595A91A_.wvu.PrintTitles_5_13">#REF!</definedName>
    <definedName name="Z_CFA3FBB1_F89E_46B5_B56D_247DB595A91A_.wvu.PrintTitles_5_2">#REF!</definedName>
    <definedName name="Z_CFA3FBB1_F89E_46B5_B56D_247DB595A91A_.wvu.PrintTitles_5_21">#REF!</definedName>
    <definedName name="Z_CFA3FBB1_F89E_46B5_B56D_247DB595A91A_.wvu.PrintTitles_5_3">#REF!</definedName>
    <definedName name="Z_CFA3FBB1_F89E_46B5_B56D_247DB595A91A_.wvu.PrintTitles_5_31">#REF!</definedName>
    <definedName name="Z_CFA3FBB1_F89E_46B5_B56D_247DB595A91A_.wvu.PrintTitles_5_4">#REF!</definedName>
    <definedName name="Z_CFA3FBB1_F89E_46B5_B56D_247DB595A91A_.wvu.PrintTitles_5_41">#REF!</definedName>
    <definedName name="Z_CFA3FBB1_F89E_46B5_B56D_247DB595A91A_.wvu.PrintTitles_5_5">#REF!</definedName>
    <definedName name="Z_CFA3FBB1_F89E_46B5_B56D_247DB595A91A_.wvu.PrintTitles_5_51">#REF!</definedName>
    <definedName name="Z_CFA3FBB1_F89E_46B5_B56D_247DB595A91A_.wvu.PrintTitles_5_6">#REF!</definedName>
    <definedName name="Z_CFA3FBB1_F89E_46B5_B56D_247DB595A91A_.wvu.PrintTitles_5_61">#REF!</definedName>
    <definedName name="Z_CFA3FBB1_F89E_46B5_B56D_247DB595A91A_.wvu.PrintTitles_5_7">#REF!</definedName>
    <definedName name="Z_CFA3FBB1_F89E_46B5_B56D_247DB595A91A_.wvu.PrintTitles_5_71">#REF!</definedName>
    <definedName name="Z_CFA3FBB1_F89E_46B5_B56D_247DB595A91A_.wvu.PrintTitles_5_8">#REF!</definedName>
    <definedName name="Z_CFA3FBB1_F89E_46B5_B56D_247DB595A91A_.wvu.PrintTitles_5_81">#REF!</definedName>
    <definedName name="Z_CFA3FBB1_F89E_46B5_B56D_247DB595A91A_.wvu.PrintTitles_6">#REF!</definedName>
    <definedName name="Z_CFA3FBB1_F89E_46B5_B56D_247DB595A91A_.wvu.PrintTitles_61">#REF!</definedName>
    <definedName name="Z_CFA3FBB1_F89E_46B5_B56D_247DB595A91A_.wvu.PrintTitles_6_1">#REF!</definedName>
    <definedName name="Z_CFA3FBB1_F89E_46B5_B56D_247DB595A91A_.wvu.PrintTitles_6_11">#REF!</definedName>
    <definedName name="Z_CFA3FBB1_F89E_46B5_B56D_247DB595A91A_.wvu.PrintTitles_6_12">#REF!</definedName>
    <definedName name="Z_CFA3FBB1_F89E_46B5_B56D_247DB595A91A_.wvu.PrintTitles_6_13">#REF!</definedName>
    <definedName name="Z_CFA3FBB1_F89E_46B5_B56D_247DB595A91A_.wvu.PrintTitles_6_2">#REF!</definedName>
    <definedName name="Z_CFA3FBB1_F89E_46B5_B56D_247DB595A91A_.wvu.PrintTitles_6_21">#REF!</definedName>
    <definedName name="Z_CFA3FBB1_F89E_46B5_B56D_247DB595A91A_.wvu.PrintTitles_6_3">#REF!</definedName>
    <definedName name="Z_CFA3FBB1_F89E_46B5_B56D_247DB595A91A_.wvu.PrintTitles_6_31">#REF!</definedName>
    <definedName name="Z_CFA3FBB1_F89E_46B5_B56D_247DB595A91A_.wvu.PrintTitles_6_4">#REF!</definedName>
    <definedName name="Z_CFA3FBB1_F89E_46B5_B56D_247DB595A91A_.wvu.PrintTitles_6_41">#REF!</definedName>
    <definedName name="Z_CFA3FBB1_F89E_46B5_B56D_247DB595A91A_.wvu.PrintTitles_6_5">#REF!</definedName>
    <definedName name="Z_CFA3FBB1_F89E_46B5_B56D_247DB595A91A_.wvu.PrintTitles_6_51">#REF!</definedName>
    <definedName name="Z_CFA3FBB1_F89E_46B5_B56D_247DB595A91A_.wvu.PrintTitles_6_6">#REF!</definedName>
    <definedName name="Z_CFA3FBB1_F89E_46B5_B56D_247DB595A91A_.wvu.PrintTitles_6_61">#REF!</definedName>
    <definedName name="Z_CFA3FBB1_F89E_46B5_B56D_247DB595A91A_.wvu.PrintTitles_6_7">#REF!</definedName>
    <definedName name="Z_CFA3FBB1_F89E_46B5_B56D_247DB595A91A_.wvu.PrintTitles_6_71">#REF!</definedName>
    <definedName name="Z_CFA3FBB1_F89E_46B5_B56D_247DB595A91A_.wvu.PrintTitles_6_8">#REF!</definedName>
    <definedName name="Z_CFA3FBB1_F89E_46B5_B56D_247DB595A91A_.wvu.PrintTitles_6_81">#REF!</definedName>
    <definedName name="Z_CFA3FBB1_F89E_46B5_B56D_247DB595A91A_.wvu.PrintTitles_7">#REF!</definedName>
    <definedName name="Z_CFA3FBB1_F89E_46B5_B56D_247DB595A91A_.wvu.PrintTitles_71">#REF!</definedName>
    <definedName name="Z_CFA3FBB1_F89E_46B5_B56D_247DB595A91A_.wvu.PrintTitles_7_1">#REF!</definedName>
    <definedName name="Z_CFA3FBB1_F89E_46B5_B56D_247DB595A91A_.wvu.PrintTitles_8">#REF!</definedName>
    <definedName name="Z_CFA3FBB1_F89E_46B5_B56D_247DB595A91A_.wvu.PrintTitles_81">#REF!</definedName>
    <definedName name="Z_CFA3FBB1_F89E_46B5_B56D_247DB595A91A_.wvu.PrintTitles_8_1">#REF!</definedName>
    <definedName name="Z_CFA3FBB1_F89E_46B5_B56D_247DB595A91A_.wvu.PrintTitles_8_11">#REF!</definedName>
    <definedName name="Z_CFA3FBB1_F89E_46B5_B56D_247DB595A91A_.wvu.PrintTitles_8_12">#REF!</definedName>
    <definedName name="Z_CFA3FBB1_F89E_46B5_B56D_247DB595A91A_.wvu.PrintTitles_8_13">#REF!</definedName>
    <definedName name="Z_CFA3FBB1_F89E_46B5_B56D_247DB595A91A_.wvu.PrintTitles_8_2">#REF!</definedName>
    <definedName name="Z_CFA3FBB1_F89E_46B5_B56D_247DB595A91A_.wvu.PrintTitles_8_21">#REF!</definedName>
    <definedName name="Z_CFA3FBB1_F89E_46B5_B56D_247DB595A91A_.wvu.PrintTitles_8_3">#REF!</definedName>
    <definedName name="Z_CFA3FBB1_F89E_46B5_B56D_247DB595A91A_.wvu.PrintTitles_8_31">#REF!</definedName>
    <definedName name="Z_CFA3FBB1_F89E_46B5_B56D_247DB595A91A_.wvu.PrintTitles_8_4">#REF!</definedName>
    <definedName name="Z_CFA3FBB1_F89E_46B5_B56D_247DB595A91A_.wvu.PrintTitles_8_41">#REF!</definedName>
    <definedName name="Z_CFA3FBB1_F89E_46B5_B56D_247DB595A91A_.wvu.PrintTitles_8_5">#REF!</definedName>
    <definedName name="Z_CFA3FBB1_F89E_46B5_B56D_247DB595A91A_.wvu.PrintTitles_8_51">#REF!</definedName>
    <definedName name="Z_CFA3FBB1_F89E_46B5_B56D_247DB595A91A_.wvu.PrintTitles_8_6">#REF!</definedName>
    <definedName name="Z_CFA3FBB1_F89E_46B5_B56D_247DB595A91A_.wvu.PrintTitles_8_61">#REF!</definedName>
    <definedName name="Z_CFA3FBB1_F89E_46B5_B56D_247DB595A91A_.wvu.PrintTitles_8_7">#REF!</definedName>
    <definedName name="Z_CFA3FBB1_F89E_46B5_B56D_247DB595A91A_.wvu.PrintTitles_8_71">#REF!</definedName>
    <definedName name="Z_CFA3FBB1_F89E_46B5_B56D_247DB595A91A_.wvu.PrintTitles_8_8">#REF!</definedName>
    <definedName name="Z_CFA3FBB1_F89E_46B5_B56D_247DB595A91A_.wvu.PrintTitles_8_81">#REF!</definedName>
    <definedName name="Z_CFA3FBB1_F89E_46B5_B56D_247DB595A91A_.wvu.PrintTitles_9">#REF!</definedName>
    <definedName name="Z_CFA3FBB1_F89E_46B5_B56D_247DB595A91A_.wvu.PrintTitles_91">#REF!</definedName>
    <definedName name="Z_CFA3FBB1_F89E_46B5_B56D_247DB595A91A_.wvu.PrintTitles_9_1">#REF!</definedName>
    <definedName name="Z_CFA3FBB1_F89E_46B5_B56D_247DB595A91A_.wvu.PrintTitles_9_11">#REF!</definedName>
    <definedName name="Z_CFA3FBB1_F89E_46B5_B56D_247DB595A91A_.wvu.PrintTitles_9_2">#REF!</definedName>
    <definedName name="Z_CFA3FBB1_F89E_46B5_B56D_247DB595A91A_.wvu.PrintTitles_9_21">#REF!</definedName>
    <definedName name="Z_CFA3FBB1_F89E_46B5_B56D_247DB595A91A_.wvu.PrintTitles_9_3">#REF!</definedName>
    <definedName name="Z_CFA3FBB1_F89E_46B5_B56D_247DB595A91A_.wvu.PrintTitles_9_31">#REF!</definedName>
    <definedName name="Z_CFA3FBB1_F89E_46B5_B56D_247DB595A91A_.wvu.PrintTitles_9_4">#REF!</definedName>
    <definedName name="Z_CFA3FBB1_F89E_46B5_B56D_247DB595A91A_.wvu.PrintTitles_9_41">#REF!</definedName>
    <definedName name="Z_CFA3FBB1_F89E_46B5_B56D_247DB595A91A_.wvu.PrintTitles_9_5">#REF!</definedName>
    <definedName name="Z_CFA3FBB1_F89E_46B5_B56D_247DB595A91A_.wvu.PrintTitles_9_51">#REF!</definedName>
    <definedName name="Z_CFA3FBB1_F89E_46B5_B56D_247DB595A91A_.wvu.PrintTitles_9_6">#REF!</definedName>
    <definedName name="Z_CFA3FBB1_F89E_46B5_B56D_247DB595A91A_.wvu.PrintTitles_9_61">#REF!</definedName>
    <definedName name="Z_CFA3FBB1_F89E_46B5_B56D_247DB595A91A_.wvu.PrintTitles_9_7">#REF!</definedName>
    <definedName name="Z_CFA3FBB1_F89E_46B5_B56D_247DB595A91A_.wvu.PrintTitles_9_71">#REF!</definedName>
    <definedName name="Z_CFA3FBB1_F89E_46B5_B56D_247DB595A91A_.wvu.PrintTitles_9_8">#REF!</definedName>
    <definedName name="Z_CFA3FBB1_F89E_46B5_B56D_247DB595A91A_.wvu.PrintTitles_9_81">#REF!</definedName>
  </definedNames>
  <calcPr fullCalcOnLoad="1"/>
</workbook>
</file>

<file path=xl/comments28.xml><?xml version="1.0" encoding="utf-8"?>
<comments xmlns="http://schemas.openxmlformats.org/spreadsheetml/2006/main">
  <authors>
    <author/>
  </authors>
  <commentList>
    <comment ref="I16" authorId="0">
      <text>
        <r>
          <rPr>
            <b/>
            <sz val="10"/>
            <color indexed="8"/>
            <rFont val="Tahoma"/>
            <family val="2"/>
          </rPr>
          <t xml:space="preserve">Poraba na l/m2 za debelino estriha 65 mm
</t>
        </r>
      </text>
    </comment>
    <comment ref="I22" authorId="0">
      <text>
        <r>
          <rPr>
            <b/>
            <sz val="10"/>
            <color indexed="8"/>
            <rFont val="Tahoma"/>
            <family val="2"/>
          </rPr>
          <t xml:space="preserve">Obseg prostoro
</t>
        </r>
      </text>
    </comment>
    <comment ref="I34" authorId="0">
      <text>
        <r>
          <rPr>
            <b/>
            <sz val="10"/>
            <color indexed="8"/>
            <rFont val="Tahoma"/>
            <family val="2"/>
          </rPr>
          <t>Širina polaganaja talnega gretja</t>
        </r>
      </text>
    </comment>
    <comment ref="I39" authorId="0">
      <text>
        <r>
          <rPr>
            <b/>
            <sz val="10"/>
            <color indexed="8"/>
            <rFont val="Tahoma"/>
            <family val="2"/>
          </rPr>
          <t xml:space="preserve">Doilžina koluta
</t>
        </r>
      </text>
    </comment>
  </commentList>
</comments>
</file>

<file path=xl/sharedStrings.xml><?xml version="1.0" encoding="utf-8"?>
<sst xmlns="http://schemas.openxmlformats.org/spreadsheetml/2006/main" count="3328" uniqueCount="1705">
  <si>
    <t>UREDITEV VAŠKEGA JEDRA V KS CESTA (VEČNAMENSKI OBJEKT IN PARKIRIŠČE)</t>
  </si>
  <si>
    <t>OBČINA AJDOVŠČINA, Cesta 5. maja 6a, 5270 Ajdovščina</t>
  </si>
  <si>
    <t>I. FAZA: VEČNAMENSKI OBJEKT</t>
  </si>
  <si>
    <t xml:space="preserve">REKAPITULACIJA </t>
  </si>
  <si>
    <t>GRADBENA DELA</t>
  </si>
  <si>
    <t>OBRTNIŠKA DELA</t>
  </si>
  <si>
    <t>STROJNE INSTALACIJE</t>
  </si>
  <si>
    <t>ELEKTRO INSTALACIJE</t>
  </si>
  <si>
    <t>SKUPAJ</t>
  </si>
  <si>
    <t>DDV 22%</t>
  </si>
  <si>
    <t>VSA DELA SKUPAJ Z DDV</t>
  </si>
  <si>
    <t>REKAPITULACIJA – GRADBENA DELA</t>
  </si>
  <si>
    <t>GRADBENA DELA SKUPAJ</t>
  </si>
  <si>
    <t>PRIPRAVLJALNA DELA</t>
  </si>
  <si>
    <t>Zakoličba objekta z izdelavo zapisnika</t>
  </si>
  <si>
    <t>kos</t>
  </si>
  <si>
    <t>Zakoličba osi objekta</t>
  </si>
  <si>
    <t>m1</t>
  </si>
  <si>
    <t>Postavitev in zavarovanje gradbenih profilov</t>
  </si>
  <si>
    <t>Pregled tal s strani geomehanika z izdelavo poročila</t>
  </si>
  <si>
    <t>Postavitev gradbiščne table v skladu s predpisi</t>
  </si>
  <si>
    <t>Zavarovanje mej gradbišča v skladu s predpisi</t>
  </si>
  <si>
    <t xml:space="preserve"> </t>
  </si>
  <si>
    <t>Ureditev provizorijev, ureditev gradbišča... za ves čas gradnje. Vključno z izdelavo načrta organizacije ureditve gradbišča,  katerega izdela izvajalec sam</t>
  </si>
  <si>
    <t>kpl (ocenjeno)</t>
  </si>
  <si>
    <t>Izdelava varnostnega načrta in nadzor varnostnega inženirja</t>
  </si>
  <si>
    <t>Skupaj pripravljalna dela:</t>
  </si>
  <si>
    <t>RUŠITVENA DELA</t>
  </si>
  <si>
    <t>Odklop vseh elektro instalacij v območju izvajanja del s strani upravljalca, upravljalec potrdi odklop naprav z vpisom v gradbeni dnevnik, obračun po dejanskih stroških</t>
  </si>
  <si>
    <t>Odklop vseh vodovodnih instalacij v območju izvajanja del s strani upravljalca, upravljalec potrdi odklop naprav z vpisom v gradbeni dnevnik, obračun po dejanskih stroških</t>
  </si>
  <si>
    <t>Odstranitev armiranobetonskih stebrov za raszvetljavo ob igrišču, z nakladanjem in odvozom v trajno deponijo, s plačilom vseh taks in pristojbin.</t>
  </si>
  <si>
    <t>Odstranitev obstoječih dreves, premera nad 50 cm, komplet z odstranitvijo drevesa in panja, z nakladanjem in odvozom v trajno deponijo, s plačilom vseh taks in pristojbin.</t>
  </si>
  <si>
    <t>Odstranitev obstoječih dreves, premera do 50 cm, komplet z odstranitvijo drevesa in panja, z nakladanjem in odvozom v trajno deponijo, s plačilom vseh taks in pristojbin.</t>
  </si>
  <si>
    <t>Odstranitev obstoječih grmovnic, komplet z panja, z nakladanjem in odvozom v trajno deponijo, s plačilom vseh taks in pristojbin.</t>
  </si>
  <si>
    <t>Odstranitev kovinskega nadstreška pri vhodu v kontejner, komplet konstrukcija, kritina iz pločevine  in kleparski izdelki, z nakladanjem in odvozom v trajno deponijo, s plačilom vseh taks in pristojbin.</t>
  </si>
  <si>
    <t>m2</t>
  </si>
  <si>
    <t>Odstranitev obstoječih montažnih kontejnerjev dim. 6,50x2,50 in 4,50x2,50 m in odvoz na deponijo</t>
  </si>
  <si>
    <t>Rušenje obstoječih zidanih objektov, z nakladanjem in odvozom ruševin v trajno deponijo, s plačilom vseh taks in pristojbin.</t>
  </si>
  <si>
    <t>Rušenje obstoječih betonskih zidov, ramp, ograj, z nakladanjem in odvozom ruševin v trajno deponijo, s plačilom vseh taks in pristojbin.</t>
  </si>
  <si>
    <t>m3</t>
  </si>
  <si>
    <t>Rušenje obstoječih betonskih tlakov, deb. 15 cm, z nakladanjem in odvozom ruševin v trajno deponijo, s plačilom vseh taks in pristojbin.</t>
  </si>
  <si>
    <t>Rušenje obstoječih tlakov iz pranih plošč na betonski podlagi, vse komplet, deb. 15 cm, z nakladanjem in odvozom ruševin v trajno deponijo, s plačilom vseh taks in pristojbin.</t>
  </si>
  <si>
    <t>Rušenje obstoječega asfaltnega vozišča, z nakladanjem in odvozom v trajno deponijo, s plačilom vseh taks in pristojbin.</t>
  </si>
  <si>
    <t>Rušenje obstoječih betonskih robnikov, z nakladanjem in odvozom ruševin v trajno deponijo, s plačilom vseh taks in pristojbin.</t>
  </si>
  <si>
    <t>Razna nepredvidena rušitvena dela vpisana v gradbeni dnevnik in potrjena s strani nadzornega organa. Dela se obračunajo na podlagi dejansko porabljenega časa.</t>
  </si>
  <si>
    <t>ur</t>
  </si>
  <si>
    <t>Rušitvena dela skupaj</t>
  </si>
  <si>
    <t>ZEMELJSKA DELA</t>
  </si>
  <si>
    <t>Sestavni del popisa del so tudi poglavja v načrtu arhitekture, podrobnejša navodila in zahteve je potrebno upoštevati v ceni za enoto : * arhitektura – tehnično poročilo, * projekt konstrukcije - tehnično poročilo,  *geomehansko poročilo</t>
  </si>
  <si>
    <t>Splošni opis S tem popisom del je zajeto: *izkop gradbene jame, *izkop za pasovne in točkovne temelje, *zasip gradbene jame in temeljev, *tamponski sloj tlakov na terenu.</t>
  </si>
  <si>
    <t>Dela je potrebno izvajati po določilih tehničnih predpisov in skladno z obveznimi standardi SIST-i.</t>
  </si>
  <si>
    <t xml:space="preserve">Pri izvedbi izkopov je obvezno upoštevati navodila in mnenja geomehanika. Po opravljenem izkopu in kontroli geomehanik poda svoje mneneje, ki je merodajno za nadaljevanje dela. </t>
  </si>
  <si>
    <t>Standardi za zemeljska dela vsebujejo poleg izdelave po popisu v posamezni postavki še navedena dela, ki jih je potrebno upoštevati v ceni za enoto:</t>
  </si>
  <si>
    <t>*  vsa potrebna pripravljalna dela za zemeljska dela</t>
  </si>
  <si>
    <t>*  vse potrebne transporte do mesta vgrajevanja</t>
  </si>
  <si>
    <t>*  vse potrebno delo in material</t>
  </si>
  <si>
    <t>*  vsa potrebna pomožna sredstva za delo na objektu</t>
  </si>
  <si>
    <t>*  usklajevanje z osnovnim načrtom in posvetovanje s projektantom</t>
  </si>
  <si>
    <t>*  čiščenje izkopov neposredno pred pričetkom betoniranja</t>
  </si>
  <si>
    <t>*  terminsko usklajevanje del z ostalimi izvajalci na objektu</t>
  </si>
  <si>
    <t>*  pregled bočnih strani izkopa vsak dan pred pričetkom dela, zlasti po dež. vremenu, mrazu ali miniranju</t>
  </si>
  <si>
    <t>*  popravilo eventuelne škode povzročene ostalim izvajalcem na gradbišču</t>
  </si>
  <si>
    <t>*  čiščenje gradbišča in prostorov ter odvoz odvečnega meteriala na stalno deponijo</t>
  </si>
  <si>
    <t>*  plačilo komunalnih prispevkov za stalno deponijo odvečnega izkopanega materiala</t>
  </si>
  <si>
    <t>*  eventuelne poškodbe in čiščenja javnih vozišč ter drugih površin zaradi prevozov bremenijo izvajalca. Izvajalec del mora posebej paziti na vse obstoječe komunalne in energetske priključke</t>
  </si>
  <si>
    <t>*  dela in ukrepe po določilih veljavnih predpisov varstva pri delu</t>
  </si>
  <si>
    <t>Enotna cena mora biti fiksna in določena za "ključ v roke". Zato mora enotna cena zajeti izdelavo vseh potrebnih detajlov in dopolnih del, katera je potrebno izvesti za dokončanje posameznih del, tudi če potrebni detajli in zaključki niso podrobno navedeni in opisani v popisu del, in so ta dopolnila nujna za pravilno funkcioniranje posameznih sistemov in elementov objekta.</t>
  </si>
  <si>
    <t>Široki Izkop v terenu III. ktg.</t>
  </si>
  <si>
    <t>Izkop slabonosilne zemljine pod pasovnimi in točkovnimi temelji, komplet z odvozom na deponijo, z ureditvijo deponije. Globino potrebnega izkopa določi geomehanik, količina je ocenjena</t>
  </si>
  <si>
    <t>Izkop za pasovne temelje v terenu III. ktg.</t>
  </si>
  <si>
    <t>Izkop za točkovne temelje v terenu III. ktg.</t>
  </si>
  <si>
    <t>Planiranje in utrjevanje dna izkopa pod talnimi ploščami</t>
  </si>
  <si>
    <t>Planiranje in utrjevanje dna izkopa za pasovne temelje</t>
  </si>
  <si>
    <t>Planiranje in utrjevanje dna izkopa za točkovne temelje</t>
  </si>
  <si>
    <t>Dobava in vgrajevanje tampona 0/32, v deb. 30 cm, pod tlake, komplet s finim planiranjem .Utrjevanje  do predpisane nosilnosti, kot je opredeljena v načrtu gradbenih konstrukcij.</t>
  </si>
  <si>
    <t>Dobava in vgrajevanje tampona 0/32, zasip za zidovi. Utrjevanje  do predpisane nosilnosti, kot je opredeljena v načrtu gradbenih konstrukcij.</t>
  </si>
  <si>
    <t>Zasip točkovnih in pasovnih temeljev z izkopnim materialom, deponiranim ob objektu</t>
  </si>
  <si>
    <t>Nakladanje in odvoz materiala od izkopa, v deponijo, komplet z ureditvijo deponije</t>
  </si>
  <si>
    <t>Skupaj zemeljska dela</t>
  </si>
  <si>
    <t>BETONSKA DELA</t>
  </si>
  <si>
    <t>Sestavni del popisa del so tudi poglavja v projektu arhitekture, podrobnejša navodila in zahteve je potrebno upoštevati v ceni za enoto : *  tehnično poročilo  *  sestave tlakov, streh in  sten *  detajli Pojekt konstrukcije (statika) *  tehnično poročilo *  armaturni načrti konstrukcije</t>
  </si>
  <si>
    <t>Splošni opis</t>
  </si>
  <si>
    <t>Dela je potrebno izvejati po določilih veljevnih tehničnih predpisov in normativov in skladno z obveznimi standardi SIST-i;</t>
  </si>
  <si>
    <t>SIST EN 13670</t>
  </si>
  <si>
    <t>SIST EN 206</t>
  </si>
  <si>
    <t>SIST EN 10080</t>
  </si>
  <si>
    <t>Vgrajeni material mora po kvaliteti ustrezati določilom veljavnih tehničnih predpisov.</t>
  </si>
  <si>
    <t>Standardi za betonska dela vsebujejo poleg izdelave v po postavkah popisa  tudi;</t>
  </si>
  <si>
    <t>*  čiščenje in vlaženje opažev neposredno pred pričetkom betoniranja</t>
  </si>
  <si>
    <t>*  manjša popravila opažev med betoniranjem</t>
  </si>
  <si>
    <t xml:space="preserve">*  vmetavanje betona v opaže ter premeščenje lijaka ali transportne cevi med betoniranjem </t>
  </si>
  <si>
    <t>*  zgoščevanje betona</t>
  </si>
  <si>
    <t>*  nega betona; močenje, zaščita pred mrazom, soncem, vetrom, tresljaji itd.</t>
  </si>
  <si>
    <t>*  čiščenje armature od umazanije, rje, ki se lušči, maščobe, postavljanje podložk in začasno vezanje k opažu</t>
  </si>
  <si>
    <t>*  za vidne konstrukcije je potrebno vgrajevati eanako kvaliteto mešanice betona in enako kvaliteto cementa istega proizvajalca</t>
  </si>
  <si>
    <t>*  kontrolirati, da so vsa sidra, škatle, vložki, doze, cevi in podobnona predvidenih mestih</t>
  </si>
  <si>
    <t>V ceni za enoto mora biti upoštevao poleg del opisa v postavkah, ter ukrepov iz prejšnjega odstavka tudi:</t>
  </si>
  <si>
    <t>*  dobava vsega potrebnega materiala z vsemi transporti in manipulativnimi stroški ter ustreznim skaldiščenjem in transporti do mesta vgradnje</t>
  </si>
  <si>
    <t>*  čiščenje opažev po montaži armature</t>
  </si>
  <si>
    <t>*  čiščenje gradbišča, objekta in konstrukcijskih elemntov zaradi betoniranja</t>
  </si>
  <si>
    <t>*  varovalne odre in odri za delo na višini kot zaščita pred padcem</t>
  </si>
  <si>
    <t>Ves beton na objektu je neometan. Stene in stropovi so kitani in barvani, ali obloženi z mavčnimi ploščami.</t>
  </si>
  <si>
    <t>Za obliko in mesto ev. delovne rege ali prekinitve betoniranja se je potrebno predhodno dogovoriti s projektantom statike.</t>
  </si>
  <si>
    <t>Betonska armatura mora biti obdelana v skladu z veljavninimi predpisi v kvaliteti predpisani v statičnem računu in izdelana točno po armaturnih načrtih. Pritrjena mora biti tako, da ostane med betoniranjem v zahtevanem položaju.</t>
  </si>
  <si>
    <t>Za izvajalca del so merodajne marke betonov navedene v postavkah oziroma v statičnem računu in armaturnih načrtih. V primeru neskladnosti velja tolmačenje projektanta statike.</t>
  </si>
  <si>
    <t>Pred pričetkom del mora izvajalec izdelati projekt betona s tehnologijo gradnje, katerega mora potrditi projektant statike in predtavnik investitorja.</t>
  </si>
  <si>
    <t>Projekt betona mora biti zajet v ceni za enoto v postavkah.</t>
  </si>
  <si>
    <t>Za dopustna odstopanja glede pravilnosti in dimenzij gr. elementv veljajo določila DIN 18 202</t>
  </si>
  <si>
    <t>Dobava in vgrajevanje podložnega betona pod pasovne temelje gredo, deb. 10 cm, beton C 8/10</t>
  </si>
  <si>
    <t>Dobava in vgrajevanje podložnega betona pod točkovnimi temelji, deb. 10 cm, beton C 8/10</t>
  </si>
  <si>
    <t>Dobava in vgrajevanje betona in kamnov, kot izbojšava temeljnih tal pod pasovnimi in točkovnimi temelji, po navodilih geomehanika</t>
  </si>
  <si>
    <t>Dobava in vgrajevanje betona - talna plošča, deb. 12 in 15 cm pod tlaki, med temelji, beton C 25/30, XC 2, PV-II, Dmax. 16, komplet z zaglajevanjem površine za polaganje  hidroizolacije</t>
  </si>
  <si>
    <t>Dobava in vgrajevanje betona za pasovne temelje, k.pr. nad 0,30 m3/m1, C 25/30, XC 2, PV - II, Dmax. 16</t>
  </si>
  <si>
    <t>Dobava in vgrajevanje betona za točkovne temelje, k.pr. nad 0,30 m3/m2, C 25/30, XC 2, PV - II, Dmax. 16</t>
  </si>
  <si>
    <t>Dobava in vgrajevanje betona sten, C 25/30, XC 2, PV - II, Dmax. 16, k.pr.  0,20 - 0,30 m3/m2</t>
  </si>
  <si>
    <t>Dobava in vgrajevanje betona plošče, deb. 18 cm, nad pritličjem, C 30/37, XC 2, PV - II, Dmax. 16, k.pr.  0,12 - 0,20 m3/m2</t>
  </si>
  <si>
    <t>Dobava in vgrajevanje betona za slope, k.pr. nad 0,20 - 0,30  m3/m1, C 35/45, XC 2, PV - II, Dmax. 16</t>
  </si>
  <si>
    <t>Dobava in vgrajevanje betona za atiko na strehi, k.pr. nad 0,20 - 0,30  m3/m1, C 25/30, XC 2, PV - II, Dmax. 16</t>
  </si>
  <si>
    <t>Dobava in vgrajevanje betona za nosilce pod ploščo, k.pr. 0,04 - 0,08  m3/m1, C 30/37, XC 2, PV - II, Dmax. 16</t>
  </si>
  <si>
    <t>Dobava in vgrajevanje betona za nosilec na strehi, k.pr. nad 0,30  m3/m1, C 35/45, XC 2, PV - II, Dmax. 16</t>
  </si>
  <si>
    <t>Dobava in vgrajevanje betona za ležišče lepljenih nosilcev v stenah, k.pr. 0,04 - 0,08  m3/m1, C 35/45, XC 2, PV - II, Dmax. 16</t>
  </si>
  <si>
    <t>Dobava in vgrajevanje betona za stopnice in podest,  C 30/37, XC 2, PV - II, Dmax. 16</t>
  </si>
  <si>
    <t>Dobava in vgrajevanje armature, do fi 12, S 500 B, obračun po dejansko porabljeni armaturi</t>
  </si>
  <si>
    <t>kg</t>
  </si>
  <si>
    <t>Dobava in vgrajevanje armature, nad fi 12, S 500 B, obračun po dejansko porabljeni armaturi</t>
  </si>
  <si>
    <t>Dobava in vgrajevanje armature, armaturne mreže, MA 500/560, obračun po dejansko porabljeni armaturi</t>
  </si>
  <si>
    <t>Skupaj betonsla dela</t>
  </si>
  <si>
    <t>TESARSKA DELA</t>
  </si>
  <si>
    <t>Sestavni del popisa del so tudi poglavja v projektu arhitekture, podrobnejša navodila in zahteve je potrebno upoštevati v ceni za enoto : *tehnično poročilo in grafični del – arhitektura, *načrt gradbenih konstrukcij (statika), *armaturni načrti.</t>
  </si>
  <si>
    <t>Splošno:</t>
  </si>
  <si>
    <t>Vsa opažarska dela je potrebno izvajati v skladu z določili začasnih in tehničnih predpisov z obveznimi SIST-i.</t>
  </si>
  <si>
    <t>Opažni material mora po kvaliteti ustrezati določilom veljavnih tehničnih predpisov.</t>
  </si>
  <si>
    <t>Opaži morajo biti izdelani po projektirani obliki in dimanzijah oz. kotah betonskih konstrukcijz vsemi potrebnimi podporami, oporami, horizontalno in vertikalno povezavo, tako, da so stabilni in sposobni za prevzem obtežbe betona in tehnologije dela. Notranje površine opažev morajo biti ravne. Opaži morajo biti izdelani tako, da se razopaženje opravi lahko, brez pretresov in poškodovanja betonske konstrukcije.</t>
  </si>
  <si>
    <t>Standardi za tesarska dela vsebujejo, poleg izdelave same, ki je opisana v posamezni postavki, še vsa potrebna pomožna dela in ukrepe:</t>
  </si>
  <si>
    <t>*  izdelavo in demontažo opažev</t>
  </si>
  <si>
    <t>*  podpiranje, zavetrovanje in vezavo opažev</t>
  </si>
  <si>
    <t>*  ruvanje žičnikov, čiščenje opažev, sortiranje lesa in opažnih elementov</t>
  </si>
  <si>
    <t>*  vzdrževanje materiala in elemntov opažev</t>
  </si>
  <si>
    <t>*  vzdrževanje naprav in premičnih odrov in odrov, ki so potrebni za betoniranje</t>
  </si>
  <si>
    <t>*  dela in ukrepe varsva pri delu</t>
  </si>
  <si>
    <t>Opaž vidnih konstrukcij je potrebno razumeti tako, da so te neometane oz. neobložene pri katerih je predpisana poplnoma ravna površina in kjer je to navedeno, tudi vidna struktura lesa. Medsebojno veznje opažev se izvede z veznimi elementi skozi distančne cevke.</t>
  </si>
  <si>
    <t>Če so za vidne površine betonov uporabljajo za opaže deske, morajo biti stiki desk praviloma oblikovani na pero in utor. Z natančno izdelavo in tesnjenjem stikov je potrebno zagotoviti nepropustnost opažev za odtekanje vode ali malte betona</t>
  </si>
  <si>
    <t>V ceni za enoto je potrebno upoštevati tudi:</t>
  </si>
  <si>
    <t>*  dobavo lesa in opažnih elemntov, vsega pritrdilnega in  pomožnega materiala, vse transporte in manipulativne stroške</t>
  </si>
  <si>
    <t>*  najemnina, vzdrževanje, prenova opažev, nove opažne plošče za vidne betone, stroški odpisa opreme …</t>
  </si>
  <si>
    <t>*  stroške vseh potrebnih elementov, veznih sredstev, podpor, drobnega materiala, odrov za betoniranje, ograje na raobovih plošč, ….</t>
  </si>
  <si>
    <t>*  tesnila za preprečite iztekanje cementnega mleka med opažnimi ploščami in med opažem in bet. konstrukcijo, tesnenje juvidur cevi</t>
  </si>
  <si>
    <t>*  stike opažnih elementov potrdi projektant, izvajalec pripravi opažne načrte</t>
  </si>
  <si>
    <t>*  tehnološki načrt opaženja v potrditev (med drugimi preprečevanje razpok zaradi krčenja)</t>
  </si>
  <si>
    <t>*  čičenje po končanih delih z odvozom na stalno deponijo po končanih delih in fazno</t>
  </si>
  <si>
    <t>*  stroške žerjavov oz druge tehnologije za vertikalne in horiz. transporte</t>
  </si>
  <si>
    <t>*  v ceni za enoto je upoštevati tudi opaže vseh prebojev za vse vrste instalacij. Odprtine v opažu velikosti do 1m2 se ne obračunavajo posebej.</t>
  </si>
  <si>
    <t>*  vse varovalne odre za delo na višini kot zaščita pred padcem</t>
  </si>
  <si>
    <t>*  dodatne trikotne letvice na stikih različnih betonaž po detajlu odgovornega arhitekta</t>
  </si>
  <si>
    <t>*   istočasno z izdelavo opažev se vgrajujejo tudi razvodi in doze za instalacije</t>
  </si>
  <si>
    <t>V ceni opažev za "vidni beton" mora ponudnik zajeti tudi ev, strošek obdelave betona pred slikopleskarskimi deli ter vgradnjo trikotnih letvic 3x3 cm na vseh odprtih robovih ter na konzolnih ploščah za izvedbo odkapa.</t>
  </si>
  <si>
    <t>Lovilni in varovalni odri se ne obračunavajo posebej. Delovni odri morajo biti zgrajeni v skladu s predpisi o varnosti pri delu na visokih odrih in pravilno sidrani na objekt</t>
  </si>
  <si>
    <t>Izdelava opaža pasovnih temeljev</t>
  </si>
  <si>
    <t>Izdelava opaža točkovnih temeljev</t>
  </si>
  <si>
    <t>Izdelava opaža betonskih slopov trapezne oblike</t>
  </si>
  <si>
    <t>Izdelava opaža betonskih sten</t>
  </si>
  <si>
    <t>Izdelava opaža atike na strehi</t>
  </si>
  <si>
    <t>Izdelava opaža plošče, višina podpiranja do 3,50 m</t>
  </si>
  <si>
    <t>Izdelava opaža plošče - v naklonu, višina podpiranja do 3,50 m</t>
  </si>
  <si>
    <t>Izdelava opaža roba plošče, deb. 18 cm</t>
  </si>
  <si>
    <t>Izdelava opaža nosilca, višina podpiranja 6,30 m</t>
  </si>
  <si>
    <t>Izdelava opaža nosilca, višina podpiranja 3,50 m</t>
  </si>
  <si>
    <t>Izdelava opaža odprtin v stenah, deb. 20 cm, merjeno po robu odprtine</t>
  </si>
  <si>
    <t>Izdelava opaža odprtin v stenah, deb. 30 cm, merjeno po robu odprtine</t>
  </si>
  <si>
    <t>Izdelava opaža odprtin v stropni plošči, deb. 18 cm, fi 60</t>
  </si>
  <si>
    <t>Izdelava opaža čela betonskih slopov, deb. 25 cm</t>
  </si>
  <si>
    <t>Izdelava opaža čela betonskih sten, deb. 20 cm</t>
  </si>
  <si>
    <t>Izdelava opaža čela betonskih sten, deb. 30 cm</t>
  </si>
  <si>
    <t>Izdelava opaža ležišča za lepljene nosilce v stenah</t>
  </si>
  <si>
    <t>Izdelava opaža stopnic in podesta</t>
  </si>
  <si>
    <t>Izdelava opaža odprtin v temeljih za prehod kanalizacije 20/20 cm</t>
  </si>
  <si>
    <t>Izdelava opaža odprtin v zidovih za prehod kanalizacije 20/20 cm</t>
  </si>
  <si>
    <t>Montaža in demontaža notranjega delovnega odra, (obračun: tlorisna površina prostorov)</t>
  </si>
  <si>
    <t>Montaža in demontaža fasadnega delovnega odra, višine do 5,00 m, za zidanje in izdelavo fasade</t>
  </si>
  <si>
    <t>Skupaj tesarska dela</t>
  </si>
  <si>
    <t>ZIDARSKA DELA</t>
  </si>
  <si>
    <t>Sestavni del popisa del so tudi poglavja v projektu arhitekture, podrobnejša navodila in zahteve ter jih je potrebno upoštevati v ceni za enoto : *  tehnično poročilo  *  sestave tlakov, streh in  sten *  detajli</t>
  </si>
  <si>
    <t>Vsa dela je potrebno izvjati po določilih veljavnih tehničnih predpisov in normativov in skladno z obveznimi SIST-i.</t>
  </si>
  <si>
    <t>IZOLACIJE</t>
  </si>
  <si>
    <t>Upoštevane so vse hidroizolacije temeljev, tlakov, zidov in stropov.</t>
  </si>
  <si>
    <t>Kvaliteta in vgrajeni materiali morajo ustrezati določilom veljavnih tehničnih predpisov in normativov.</t>
  </si>
  <si>
    <t xml:space="preserve">Trakovi morajo ustrezati zahtevam SIST EN 13707 in 13969. </t>
  </si>
  <si>
    <t>Stanadardi za izolacijska dela vsebujejo poleg izdelave, opisane v postavkah še:</t>
  </si>
  <si>
    <t>* vsa dela in ukrepe po določilih veljavnih predpisov varstva pri delu</t>
  </si>
  <si>
    <t>*  pripravo materiala s prenosom do mesta vgraditve</t>
  </si>
  <si>
    <t>*  izvedbo izolacije po opisu</t>
  </si>
  <si>
    <t>ZIDANJE</t>
  </si>
  <si>
    <t>Standardi za zidarska dela vsebujejo poleg izdelave opisane v postavkah tudi vsa pomožna dela in ukrepe:</t>
  </si>
  <si>
    <t>*  vsa potrebna merjenja z določenjem točk, smeri, višin in ravnin, nameščanje in zaščito oznak, vodil itd.</t>
  </si>
  <si>
    <t>*  zaščito pred mrazom, vročino, dežjem in fizičnih poškodb, posebno za vidne zidove</t>
  </si>
  <si>
    <t>*  zidarski odri</t>
  </si>
  <si>
    <t>* varovalni odri za delo na višini kot zaščita pred padcem</t>
  </si>
  <si>
    <t>*  čiščenje prostorov, izdelkov in delovnih priprav med in po končanem delu</t>
  </si>
  <si>
    <t>Vsa dela morajo biti izvršena tako, da je zagotovljena funkcionalnost, stabilnost, varnost, natančnost in življensa doba posameznih elementov.</t>
  </si>
  <si>
    <t>VZIDAVE</t>
  </si>
  <si>
    <t>Vse vzidave in zidarske obdelave morajo biti izvršene v skladu s projektom oz. po zahtevah v drugi dokumentaciji.</t>
  </si>
  <si>
    <t>Material za vgrajevanje in obdelavo mora po kvaliteti ustrezati določilom veljavnih tehničnih predpisov.</t>
  </si>
  <si>
    <t>Standardi za vzidave in zid. obdelave vsebujejo, poleg izdelave same, ki je opisana v posamezni postavki tudi:</t>
  </si>
  <si>
    <t>*  merjenje in označevanje pozicije vzidave</t>
  </si>
  <si>
    <t>*  dolblejneje oz. drug način priprave ležišča pred vgradnjo</t>
  </si>
  <si>
    <t>*  nameščanje, sidranje, opiranje in vezanje elementa za vzidavo</t>
  </si>
  <si>
    <t>Dobava elementa načeloma ni upoštevana pri vzidavi temveč v obrtniških oz. instalaterski delih. Upoštevana je samo, če je to navedeno v posamezni postavki</t>
  </si>
  <si>
    <t>OMETI</t>
  </si>
  <si>
    <t>Standardi za omete vsebujejo, poleg izdelave same, ki je opisana v posamezni postavki tudi:</t>
  </si>
  <si>
    <t>*  potrebno predhodno čiščenje reg, in podlog ter vlaženje podlage</t>
  </si>
  <si>
    <t>*  izdelava faž, zaključkov in špalet</t>
  </si>
  <si>
    <t>*  zaščito pred mrazom, vročino, dežjem in fizičnih poškodb</t>
  </si>
  <si>
    <t>*  krpanje poškodovanih podlog</t>
  </si>
  <si>
    <t>*  ščitenje že vgrajenih elementov in konstrukcij, ki se ne ometavajo</t>
  </si>
  <si>
    <t>SKUPNA DOLOČILA</t>
  </si>
  <si>
    <t>V ceni za enoto je potrebno, upoštevati polg del navedenih v postavkah in v že zgoraj opisanih del tudi:</t>
  </si>
  <si>
    <t>*  dobava vsega osnovnega in pomožnega materiala z vsemi transporti in manipulativnimi stroški</t>
  </si>
  <si>
    <t>*  priprava malt</t>
  </si>
  <si>
    <t>*  vsi notranji transporti materiala, polizdelkov in izdelkov</t>
  </si>
  <si>
    <t>OBRAČUN KOLIČINE</t>
  </si>
  <si>
    <t>Obračun se vrši v merskih enotah v postavkah, izmere količin se obračunavajo v skladu z veljavnimi normativi.</t>
  </si>
  <si>
    <t>Izdelava horizontalne hidroizolacije pod tlaki; s plastomeri modificirani bitumenski trakovi (kot. npr. Izotekt V4) v 2 plasteh z nosilcem steklenega voala skupaj z  bitumenskim osnovnim premazom</t>
  </si>
  <si>
    <t>Izdelava horizontalne hidroizolacije pod betonskimi zidovi;  hidroizolacijski trakovi iz oksisdiranega bitumna (kot npr. Izotem V4) v 1 plasti z nosilcem steklenega voala skupaj z  bitumenskim osnovnim premazom</t>
  </si>
  <si>
    <t>Izdelava vertikalne hidroizolacije zidov;  hidroizolacijski trakovi iz oksisdiranega bitumna (kot npr. Izotem V4) v 1 plasti z nosilcem steklenega voala skupaj z  bitumenskim osnovnim premazom</t>
  </si>
  <si>
    <t>Izdelava zaščite vertikalne hidroizolacije zidov s toplotno izolacijo iz polistiren plošč XPS deb. 15 cm, ter zaščito z bunkasto folijo</t>
  </si>
  <si>
    <t>Izdelava vertikalne hidroizolacije zidov in temeljev;  hidroizolacijski trakovi iz oksisdiranega bitumna (kot npr. Izotem V4) v 1 plasti z nosilcem steklenega voala skupaj z  bitumenskim osnovnim premazom, komplet s toplotno izolacijo iz polistiren plošč XPS deb. 5 cm, ter zaščito z bunkasto folijo</t>
  </si>
  <si>
    <t>Dobava in vgradnja talne toplotne izolacije pod tlaki T1, T2, T3, T4 v sestavi:
  - PE folija 0,2 mm
  -polistirenske plošče s talnim gretjem deb. 5,6 cm
 - polistirenske plošče deb. 6 cm</t>
  </si>
  <si>
    <t>Dobava in vgradnja talne toplotne izolacije pod tlaki T5, T8 v sestavi:
  - PE folija 0,2 mm
  -polistirenske plošče s talnim gretjem deb. 5,6 cm
 - plošče iz kamene volne deb. 2 cm</t>
  </si>
  <si>
    <t>Dobava in vgradnja talne toplotne izolacije pod tlaki T6 v sestavi:
  - PE folija 0,2 mm
  -polistirenske plošče s talnim gretjem deb. 5 cm
 - plošče iz kamene volne deb. 2 cm</t>
  </si>
  <si>
    <t>Dobava in vgradnja talne toplotne izolacije pod tlaki T7 v sestavi:
  - PE folija 0,2 mm
  -polistirenske plošče s talnim gretjem deb. 5 cm
 - polistirenske plošče deb. 6 cm</t>
  </si>
  <si>
    <t>Dobava in naprava mikroarmiranega cementnega estriha C16/20, d = 5,5 cm, zaglajen, mikroarmatura PP vlakna z vsebnostjo 0,95 kg/m3, npr. FIBRILs F120 ali enakovredno, estrih je po obodu dilatiran s stiropor trakom, d= 1 cm, s potrebnimi talnimi dilatacijami, T5</t>
  </si>
  <si>
    <t>Dobava in naprava mikroarmiranega cementnega estriha C16/20, d = 7,5 cm, zaglajen, mikroarmatura PP vlakna z vsebnostjo 0,95 kg/m3, npr. FIBRILs F120 ali enakovredno, estrih je po obodu dilatiran s stiropor trakom, d= 1 cm, s potrebnimi talnimi dilatacijami, T3</t>
  </si>
  <si>
    <t>Dobava in naprava mikroarmiranega cementnega estriha C16/20, d = 8 cm, zaglajen, mikroarmatura PP vlakna z vsebnostjo 0,95 kg/m3, npr. FIBRILs F120 ali enakovredno, estrih je po obodu dilatiran s stiropor trakom, d= 1 cm, s potrebnimi talnimi dilatacijami, T7</t>
  </si>
  <si>
    <t>Dobava in naprava mikroarmiranega cementnega estriha C16/20, d = 9 cm, zaglajen, mikroarmatura PP vlakna z vsebnostjo 0,95 kg/m3, npr. FIBRILs F120 ali enakovredno, estrih je po obodu dilatiran s stiropor trakom, d= 1 cm, s potrebnimi talnimi dilatacijami, T1</t>
  </si>
  <si>
    <t>Dobava in naprava betonskega tlaka C 25/30, d = 10 cm, vgrajen kot vidni beton z dodatkom kamenčkov po izboru projektanta, bel cement (končno strukturo potrdi odg. proj. arh.), finalni sloj poliran, finalno obdelan s protiprašno impregnacijo na bazi vodnega stekla (npr. Kema impregnatorali enakovredno) in z dodatno silikonsko impregnacijo za zagotavljanje vodoodbojnosti (npr. Sikagard 704 S ali enakovredno), tlak je po obodu dilatiran s stiropor trakom, d= 1 cm, s potrebnimi talnimi dilatacijami, komplet z zaključnimi letvicami ob zidu, po izboru projektanta arhitekture, T2, T4</t>
  </si>
  <si>
    <t>Dobava in naprava betonskega tlaka C 25/30, d = 8 cm, vgrajen kot vidni beton z dodatkom kamenčkov po izboru projektanta, bel cement (končno strukturo potrdi odg. proj. arh.), finalni sloj poliran, finalno obdelan s protiprašno impregnacijo na bazi vodnega stekla (npr. Kema impregnatorali enakovredno) in z dodatno silikonsko impregnacijo za zagotavljanje vodoodbojnosti (npr. Sikagard 704 S ali enakovredno), tlak je po obodu dilatiran s stiropor trakom, d= 1 cm, s potrebnimi talnimi dilatacijami,  komplet z zaključnimi letvicami ob zidu, po izboru projektanta arhitekture,  T8, T9 podest</t>
  </si>
  <si>
    <t>Dobava in naprava betonskega tlaka C 25/30, ab plošča d = 15 cm, , grajena kot vidni beton, bel cement (končno strukturo potrdi odg. proj. arh.), postavitev armature glej v Načrtu gradbenih konstrukcij, zgornja površina zbrušena ali finalno štokana (končno obdelavo potrdi odg. projektant arhitekture), finalno obdelan s protiprašno impregnacijo na bazi vodnega stekla (npr. Kema impregnatorali enakovredno) in z dodatno silikonsko impregnacijo za zagotavljanje vodoodbojnosti (npr. Sikagard 704 S ali enakovredno), tlak je po obodu dilatiran s stiropor trakom, d= 1 cm, s potrebnimi talnimi dilatacijami, vse komplet, beton in armatura, T11, nadstrešnica zunaj</t>
  </si>
  <si>
    <t>Dobava in naprava betonskega tlaka C 25/30, d = 8 cm, zglajeni beton, finalni sloj zaglajen in s Quarcnim posipom, tlak je po obodu dilatiran s stiropor trakom, d= 1 cm, s potrebnimi talnimi dilatacijami, s kitanjem dilatacij ter z izvedbo stenskih zaključkov iz PVC traka, po potrjenem vzorcu , T6</t>
  </si>
  <si>
    <t>Zidanje predelnih zidov opečnih blokov, deb. 12 cm</t>
  </si>
  <si>
    <t>Dobava in vgradnja opečnih montažnih preklad, deb. 12 cm, višine 6,5 cm</t>
  </si>
  <si>
    <t>Izdelava grobega in finega ometa na opečni površini</t>
  </si>
  <si>
    <t xml:space="preserve">Razna dela, obračunana po porabljenem času. V postavki vključen drobni material. </t>
  </si>
  <si>
    <t>- KV ur</t>
  </si>
  <si>
    <t>- PK ur</t>
  </si>
  <si>
    <t>Skupaj zidarska dela</t>
  </si>
  <si>
    <t>KANALIZACIJA</t>
  </si>
  <si>
    <t>Zakoličba kanalizacije</t>
  </si>
  <si>
    <t>Zakoličba kanalizacije, postavitev in zaščita profilov</t>
  </si>
  <si>
    <t>Izkop za kanalizacijo v terenu III. ktg. ter odvoz na deponijo</t>
  </si>
  <si>
    <t>Izkop za kanalizacijo v terenu IV. ktg. ter odvoz na deponijo</t>
  </si>
  <si>
    <t>Izkop za kanalizacijo v terenu V. ktg - pikiranje. ter odvoz na deponijo</t>
  </si>
  <si>
    <t>Planiranje in utrjevanje dna izkopa za kanalizacijo</t>
  </si>
  <si>
    <t>Zasip kanalizacije s tamponskim materialom 0/32, komplet z utrjevanjem po plasteh</t>
  </si>
  <si>
    <t>Dobava in vgrajevanje PVC DN 75 cevi na betonsko posteljico in polno obbetoniranje - fekalna kanalizacija</t>
  </si>
  <si>
    <t>Dobava in vgrajevanje PVC DN 150 cevi na betonsko posteljico in polno obbetoniranje - fekalna kanalizacija</t>
  </si>
  <si>
    <t>Dobava in vgrajevanje PEHD DN 150 cevi na betonsko posteljico in polno obbetoniranje - meteorna kanalizacija</t>
  </si>
  <si>
    <t>Dobava in vgrajevanje PEHD DN 200 cevi na betonsko posteljico in polno obbetoniranje - meteorna kanalizacija</t>
  </si>
  <si>
    <t>Dobava in vgrajevanje PE DN 110 drenažnih cevi na betonsko posteljico in zasip z drenažnim materialom 8/16, zaščiten geotekstilom, vse komplet</t>
  </si>
  <si>
    <t>Izdelava betonskega jaška fi 40 cm - peskolov, globine do 1,50 m, komplet z betonskim pokrovom - meteorna kanalizacija</t>
  </si>
  <si>
    <t>Izdelava betonskega jaška fi 50 cm - peskolov, globine do 1,50 m, komplet z betonskim pokrovom - meteorna kanalizacija</t>
  </si>
  <si>
    <t>Izdelava PEHD jaška fi 50 cm, z izdelano muldo, globine do 1,00 m, komplet s protismradnim inox pokrovom, za vgradnjo tlaka v pokrov - fekalna kanalizacija</t>
  </si>
  <si>
    <t>Izdelava PEHD jaška fi 60 cm, z izdelano muldo, globine do 1,00 m, komplet s protismradnim inox pokrovom, za vgradnjo tlaka v pokrov - fekalna kanalizacija</t>
  </si>
  <si>
    <t>Izdelava betonskega jaška fi 60 cm, globine od 1,00 m, komplet z betonskim pokrovom - meteorna kanalizacija</t>
  </si>
  <si>
    <t>Izdelava betonskega jaška fi 60 cm, globine od 1,00  - 1,50 m, komplet z betonskim pokrovom - meteorna kanalizacija</t>
  </si>
  <si>
    <t>Izdelava betonskega jaška fi 60 cm, globine od 1,00 - 1,50 m, komplet s protismradnim inox pokrovom, za vgradnjo tlaka v pokrov - meteorna kanalizacija</t>
  </si>
  <si>
    <t xml:space="preserve">Dobava in vgradnja tipske vodotesne nepretočne greznice 5000 l (npr. ROTO ali podobno), vse komplet z dobavo in vgradnjo greznice, s potrebnim izkopom in zasipom, izdelavo betonskega ležišča,  protismradnim inox pokrovom za vgradnjo tlaka v pokrov 60/60 cm, ter čiščenjem površine po končanih delih </t>
  </si>
  <si>
    <t>Dobava in vgradnja tipske linijske rešetke, šir. 20 cm, s LTŽ rešetko, komplet z vgradno na betonsko posteljico in obbetoniranje (tip Hauraton ali podobno)</t>
  </si>
  <si>
    <t>Čiščenje, spiranje, pregled s kamero, ter tlačni preizkus fekalne kanalizacije, z izdelavo poročila</t>
  </si>
  <si>
    <t>Skupaj kanalizacija</t>
  </si>
  <si>
    <t xml:space="preserve"> OBRTNIŠKA DELA – SKUPNA REKAPITULACIJA</t>
  </si>
  <si>
    <t>FASADERSKA DELA</t>
  </si>
  <si>
    <t>ŠPORTNA OPREMA</t>
  </si>
  <si>
    <t>DVIŽNA PLOŠČAD</t>
  </si>
  <si>
    <t>OBRTNIŠKA DELA SKUPAJ</t>
  </si>
  <si>
    <t>KROVSKO KLEPARSKA DELA</t>
  </si>
  <si>
    <t>Sestavni del popisa del so tudi poglavja v načrt arhitekture (PGD/PZI), podrobnejša navodila in zahteve ter jih je potrebno upoštevati v ceni za enoto : tehnično poročilo, sestave tlakov, streh in  sten, grafični del ter Načrt gradbenih konstrukcij  (statika) (PGD/PZI) tehnično poročilo, načrti konstrukcije, Študija požarne varnosti (PGD).</t>
  </si>
  <si>
    <t xml:space="preserve">Splošne zahteve in določila: </t>
  </si>
  <si>
    <t xml:space="preserve">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t>
  </si>
  <si>
    <t xml:space="preserve">Posebne zahteve: </t>
  </si>
  <si>
    <t xml:space="preserve">- vse mere je potrebno predhodno preveriti na objektu </t>
  </si>
  <si>
    <t>- izvesti je potrebno izračun pritrdilnih sredstev za dano vetrovno lokacijo Ajdovščina z upoštevanjem hitrosti vetra 30m/s.</t>
  </si>
  <si>
    <t>- vse stike in zatesnitve oblikovati tako, da je zagotovljena trajnost za predvideno garancijsko dobo oziroma 25let</t>
  </si>
  <si>
    <t>- izdelati delavniško dokunetacijo – detajle pritrjavanja obrob in dispozicijo pritrdilnih sredstev</t>
  </si>
  <si>
    <t>- vgradnjo kleparskih elementov je potrebno koordinirati z izvjalci drugih del</t>
  </si>
  <si>
    <t xml:space="preserve">Ponudba mora zajemati: </t>
  </si>
  <si>
    <t xml:space="preserve">- snemanje potrebnih izmer na objektu;  </t>
  </si>
  <si>
    <t xml:space="preserve">- pregled pripravljenih podlog in fino čiščenje pred pričetkom dela;  </t>
  </si>
  <si>
    <t>- dobavo in polaganje enega ločilnega sloja npr. strešne lepenke pod pločevinastimi oblogami na opeki, malti in betonu</t>
  </si>
  <si>
    <t>- zatesnitev vseh stikov</t>
  </si>
  <si>
    <t>- dobavo osnovnega, pritrdilnega in pomožnega material a, z vsemi transportnimi in manipulativnimi stroški</t>
  </si>
  <si>
    <t xml:space="preserve">- delo v delavnici in na objektu, z vsemi dajatvami; </t>
  </si>
  <si>
    <t xml:space="preserve">- prevoz izdelkov in materiala na objekt, z nakladanjem, razkladanjem, skladiščenjem in prenosi do mesta vgraditve; </t>
  </si>
  <si>
    <t xml:space="preserve">- čiščenje izdelkov po končanem delu in podobno; </t>
  </si>
  <si>
    <t>- vsa dela in ukrepe po določilih zakona o varstvu pri delu</t>
  </si>
  <si>
    <t>Obračun del se vrši v merskih enotah, ki so označene v posamezni postavki.</t>
  </si>
  <si>
    <t>Enotna cena  mora biti določena za izvedbo po sistemu "ključ v roke". Zato mora enotna cena zajeti izdelavo vseh potrebnih detajlov in dopolnih del, katera je potrebno izvesti za dokončanje posameznih del, tudi če potrebni detajli in zaključki niso podrobno navedeni in opisani v popisu del, in so ta dopolnila nujna za pravilno funkcioniranje posameznih sistemov in elementov objekta.</t>
  </si>
  <si>
    <t>1.</t>
  </si>
  <si>
    <r>
      <t xml:space="preserve">Dobava in izvedba strehe sestavi  S1 :
 - poliolifinska membranska kritina,  -točkovno pritrjena d*1,8mm, deb. 1,8 mm
 - poliestrski filc 200 g, deb. 3 mm
 - toplotna izolacija, kamena volna, deb. 30 cm, v slojih 3 x 10 cm
 - ločilni sloj, parna zapora, toplotna izolacija z voalom med vale
 - nosilna konstrukcija, akustična nosilna trapezna Hi-bond pločevina 0,88 mm, z oznako 135/310 AK
Izvedba strehe zajema tudi:
- oblaganje notranje vertikalne in horizontalne površine atike, razvite dolžine 110 cm s ploščami iz kamene volne debeline 6 cm 
- izvedbo zaključka membranske kritine na atikah v višini 50 cm in širine 60 cm (membrana se uvleče pod zaključno kapo)
- preverjanje vodotesnosti strehe in delovanja vakuumskih pritrdil
- preverjanje zrakotesnosti strehe
- antikorozijsko zaščito vijakov in  drugih veznih sredstev ter prebojev nosilne pločevine vključno z namestitvijo zaščitnih PVC kapic
</t>
    </r>
    <r>
      <rPr>
        <sz val="12"/>
        <rFont val="Calibri"/>
        <family val="2"/>
      </rPr>
      <t>- predhodna izdelava tehničnega elaborata za izvedbo - delavniške dokumentacije z izračunom pritrdil (skladno s posebnimi zahtevami iz uvodnih določi)</t>
    </r>
  </si>
  <si>
    <t>2.</t>
  </si>
  <si>
    <r>
      <t xml:space="preserve">Dobava in izvedba strehe sestavi  S5 :
 - poliolifinska membranska kritina,  -točkovno pritrjena d*1,8mm, deb. 1,8 mm
 - poliestrski filc 200 g, deb. 3 mm
 - toplotna izolacija, kamena volna, deb. 30 cm, v slojih 3 x 10 cm
 - ločilni sloj, parna zapora, toplotna izolacija z voalom med vale
 - nosilna konstrukcija, nosilna trapezna Hi-bond pločevina 0,88 mm, z oznako 135/310 
Izvedba strehe zajema tudi:
- oblaganje notranje vertikalne in horizontalne površine atike, razvite dolžine 110 cm s ploščami iz kamene volne debeline 6 cm 
- izvedbo zaključka membranske kritine na atikah v višini 50 cm in širine 60 cm (membrana se uvleče pod zaključno kapo)
- preverjanje vodotesnosti strehe in delovanja vakuumskih pritrdil
- preverjanje zrakotesnosti strehe
- antikorozijsko zaščito vijakov in  drugih veznih sredstev ter prebojev nosilne pločevine vključno z namestitvijo zaščitnih PVC kapic
</t>
    </r>
    <r>
      <rPr>
        <sz val="12"/>
        <rFont val="Calibri"/>
        <family val="2"/>
      </rPr>
      <t>- predhodna izdelava tehničnega elaborata za izvedbo - delavniške dokumentacije z izračunom pritrdil (skladno s posebnimi zahtevami iz uvodnih določi)</t>
    </r>
  </si>
  <si>
    <t>3.</t>
  </si>
  <si>
    <r>
      <t xml:space="preserve">Dobava, izdelava in montaža obrobe na atikah iz pocinkane in barvane pločevine debeline 0,6 mm in razvite širine 85 cm. Vsi sitiki in vijačne zveze morajo biti zatesnjeni in antikorozijsko zaščiteni. 
V ceno </t>
    </r>
    <r>
      <rPr>
        <sz val="12"/>
        <rFont val="Calibri"/>
        <family val="2"/>
      </rPr>
      <t xml:space="preserve">predhodna izdelava tehničnega elaborata za izvedbo - delavniške dokumentacije z izračunom pritrdil (skladno s posebnimi zahtevami iz uvodnih določi) </t>
    </r>
  </si>
  <si>
    <t>4.</t>
  </si>
  <si>
    <r>
      <t xml:space="preserve">Dobava, izdelava in montaža obrobe na atikah iz pocinkane in barvane pločevine debeline 0,6 mm in razvite širine 80 cm. Vsi sitiki in vijačne zveze morajo biti zatesnjeni in antikorozijsko zaščiteni. 
V ceno </t>
    </r>
    <r>
      <rPr>
        <sz val="12"/>
        <rFont val="Calibri"/>
        <family val="2"/>
      </rPr>
      <t xml:space="preserve">predhodna izdelava tehničnega elaborata za izvedbo - delavniške dokumentacije z izračunom pritrdil (skladno s posebnimi zahtevami iz uvodnih določi) </t>
    </r>
  </si>
  <si>
    <t>5.</t>
  </si>
  <si>
    <r>
      <t xml:space="preserve">Dobava, izdelava in montaža obrobe na atikah iz pocinkane in barvane pločevine debeline 0,6 mm in razvite širine 75 cm. Vsi sitiki in vijačne zveze morajo biti zatesnjeni in antikorozijsko zaščiteni. 
V ceno </t>
    </r>
    <r>
      <rPr>
        <sz val="12"/>
        <rFont val="Calibri"/>
        <family val="2"/>
      </rPr>
      <t xml:space="preserve">predhodna izdelava tehničnega elaborata za izvedbo - delavniške dokumentacije z izračunom pritrdil (skladno s posebnimi zahtevami iz uvodnih določi) </t>
    </r>
  </si>
  <si>
    <t>6.</t>
  </si>
  <si>
    <r>
      <t xml:space="preserve">Dobava, izdelava in montaža obrobe na atikah iz pocinkane in barvane pločevine debeline 0,6 mm in razvite širine 60 cm. Vsi sitiki in vijačne zveze morajo biti zatesnjeni in antikorozijsko zaščiteni. 
V ceno </t>
    </r>
    <r>
      <rPr>
        <sz val="12"/>
        <rFont val="Calibri"/>
        <family val="2"/>
      </rPr>
      <t xml:space="preserve">predhodna izdelava tehničnega elaborata za izvedbo - delavniške dokumentacije z izračunom pritrdil (skladno s posebnimi zahtevami iz uvodnih določi) </t>
    </r>
  </si>
  <si>
    <t>7.</t>
  </si>
  <si>
    <t>Dobava in vgradnja vertikalnih odtočnih cevi premera 160 mm, iz barvane pločevine, komplet s prelivno posodo, ter z vrtanjem in obdelavo preboja v atičnem zidcu . Skupaj z navezavo na peskolove. Z vsem prtrdilnim materilom, koleni, reducirakami.</t>
  </si>
  <si>
    <t>8.</t>
  </si>
  <si>
    <t>Dobava in vgradnja cevastega svetlobnega sistema  ( npr. SOLATUBE Brighten Up 290 DS fi 350), vse komplet z ustreznimi strešnimi obrobami in z vsemi potrebnimi deli ter z vgrajenimi lučmi</t>
  </si>
  <si>
    <t>Sestavljen je iz naslednjih elementov:</t>
  </si>
  <si>
    <t xml:space="preserve">- Svetlobna kupola z Raybender tehnologijo za preusmerjanje svetlobe, razvita površina kupole 1871 cm² </t>
  </si>
  <si>
    <t>- nastavek v kupoli za prestrezanje in prenos svetlobe</t>
  </si>
  <si>
    <t>- obroč kupole</t>
  </si>
  <si>
    <t>- ekspanzijski tesnilni spoj</t>
  </si>
  <si>
    <t>- brezšivna obroba v enem kosu</t>
  </si>
  <si>
    <t xml:space="preserve"> - nastavek strešne obrobe</t>
  </si>
  <si>
    <t>- standardni adapterji za prilagoditev naklona</t>
  </si>
  <si>
    <t xml:space="preserve"> - cevi obdelane po sistemu Spectralight Infinity, spektralna odbojnost 99,7 %</t>
  </si>
  <si>
    <t>- razpršilnik svetlobe</t>
  </si>
  <si>
    <t xml:space="preserve">Svetlobna kupola mora biti izdelana iz brizganih akrilatov, odpornih proti ultravijoličnim in infrardečim žarkom in udarcem. </t>
  </si>
  <si>
    <t>Kupole morajo biti pritrjene na obrobe z nerjavečimi vijaki in distančniki, ki morajo kupoli in obrobi omogočati neodvisno raztezanje in krčenje, zaradi česar se mora zmanjšati obremenitev materiala in s tem povečanje življenske dobe.</t>
  </si>
  <si>
    <t xml:space="preserve">Patentirani nastavek za prestrezanje in prenos svetlobe (Light Intercepting Transfer Device LITD) povečuje površino, ki je na voljo za prestrezanje sončne svetlobe, ki ni neposredno usmerjena v odprtino cevi, ter to svetlobo prenaša navzdol po cevi, zaradi tega je povečan vnos svetlobe, s tem pa tudi oddajanje svetlobe.. </t>
  </si>
  <si>
    <t>Stropni obrob iz polimernih vlaken se mora enostavno pritrditi na strop ob pomoči patentiranih sidrnih elementov.</t>
  </si>
  <si>
    <t>Razpršilnimi morajo biti izdelani iz akrilatov, odporni na udarce in oblikovani tako, da na najmanjšo možno mero zmanjšajo bleščanje in hkrati omogočajo odlično razpršitev svetlobe.</t>
  </si>
  <si>
    <t>Zatesnitev razpršilnikov mora biti odporna na ultravijolične žarke in atmosferilije, ter mora zagotavljati zanesljivo zaščito pred prahom in žuželkam in praktično onemogočati kakršenkoli prodor zraka.</t>
  </si>
  <si>
    <t>9.</t>
  </si>
  <si>
    <t>Izdelava ravne strehe S2, S4 v sestavi:
 - nasutje iz prodca 8 -22 mm, deb 8 cm
 - poliesterski filc deb. 5 mm
 - toplotna izolacija XPS izolacija, EN 13164 CS (10/Y) =&gt; 600, F11, položena na preklop, deb. 10 cm
 - hidroizolacija iz bitumenske folije na nosilcu steklenega voala in Alu folije, SIST 13970 in SIST 1031, točkovno privarjen na podlago, deb. 1 cm</t>
  </si>
  <si>
    <t>Skupaj krovsko kleparska dela:</t>
  </si>
  <si>
    <t>KLJUČAVNIČARSKA DELA</t>
  </si>
  <si>
    <t>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Kvaliteta materialov morajo ustrezati zahtevam iz projekta.</t>
  </si>
  <si>
    <t>Posebne zahteve za kovinske in pasarske izdelke:</t>
  </si>
  <si>
    <t>pred začetkom del je potrebno izdelati delavniški načrt kovinskih izdelkov, katere potrdi odgovorni projektant gradbenih konstrukcij oziroma odogovrni projektant arhitekture arhitekture</t>
  </si>
  <si>
    <t>za vidne kovinske izdelke je potrebno predhodno dostaviti vzorce primerne velikosti skladno z obdelavo, kot je zahtevana v posamzeni postavki</t>
  </si>
  <si>
    <t>dela na izvedbi kovinskih konstrukcij lahko izvajajo le pooblaščeni delavci (varilci z veljavnimi dokazili)</t>
  </si>
  <si>
    <t>Izvajalec mora zagotavljati redni nadzor izvedbe kovinskih konstrukci in pridobitve potrdila o ustreznosti izvedbe kovinskih konstrukcij</t>
  </si>
  <si>
    <t>prašno barvanje notranjih kovinskih izdelkov se vrši v delavnici, na objektu se vrši montaža gotovih izdelkov</t>
  </si>
  <si>
    <t>Posebne zahteve za kovinske fasadne panele:</t>
  </si>
  <si>
    <t>pred začetkom del je potrebno izdelati račun fasadne podkonstrukcije skladno z vetrovnimi razmerami na lokaciji za gradnjo in upoštevanjem tehnologije ponudnika fasadnih elementov</t>
  </si>
  <si>
    <t>vgrajeni elementi morajo izpolnjevati minimalne zahteve glede toplotne prehodnosti, zvočne izolativnosti in požarne varnosti, kot je predvideno v posamezni postavki ali  dosegajo boljše vrednosti</t>
  </si>
  <si>
    <t xml:space="preserve">barva fasade se določi po splošni RAL barvni lestvici </t>
  </si>
  <si>
    <t>predvideti je potrebno izvedbo fasade v smislu funkcionalnega ključa z vsemi potrebnimi pločevinsatimi zaključki, policami, dilatacijami, špaletami, zaščitami, vse v izbrani barvi po izboru odg. proj. arhitekture.</t>
  </si>
  <si>
    <t>snemanje potrebnih izmer na objektu;</t>
  </si>
  <si>
    <t>pregled pripravljene podloge – konstrukcije, čiščenje in kompletna predpriprava za izvedbo;</t>
  </si>
  <si>
    <t>predhodno usklajevanje z izvajalcem osnovne konstrukcije, pravočasna dobava in vgradnja sider in pritrdil v osnovno konstrukcijo;</t>
  </si>
  <si>
    <t>izdelavo delavniških načrtov pred začetkom del;</t>
  </si>
  <si>
    <t>dobavo, transport, skladiščenje in vgradnjo vsega osnovnega, pritrdilnega, spojnega in pomožnega materiala;</t>
  </si>
  <si>
    <t xml:space="preserve">izdelavo izdelkov v delavnic, transport do objekta, skladiščenje in prenosi do mesta vgraditve </t>
  </si>
  <si>
    <t>čiščenje kovinskih izdelkov in izvedbo antikorozijske zaščite 2xminiziranje z, če ni v posamezni postavki drugače zahtevano;</t>
  </si>
  <si>
    <t>čiščenje izdelkov in prostorov po izvršeni montaži ter zavarovanje le-tehdo predaje naročniku;</t>
  </si>
  <si>
    <t>vsa dela in ukrepe po določilih veljavnih predpisov varstva pri delu;</t>
  </si>
  <si>
    <t>izvedbo redne konstrole del in pridobitev potrdila o ustreznosti kovinske konstrukcije s strani pooblaščene institucije</t>
  </si>
  <si>
    <t>vsa gradbena dela pri vgradnji kovinskih izdelkov</t>
  </si>
  <si>
    <t>kompletno podkonstrukcijo za izvedbo fasade iz montažnih panelov</t>
  </si>
  <si>
    <t>predhodno usklajevanje z izvajalcem osnovne konstrukcije, pravočasna dobava in vgradnja pritrdil fasade v osnovno konstrukcijo;</t>
  </si>
  <si>
    <t>izvedbo vseh obrob špalet ob oknih in vratnih odprtinah;</t>
  </si>
  <si>
    <t>izvedbo vseh dilatacij s pločevino na spojih in odkapnih profilov;</t>
  </si>
  <si>
    <t>izvebo obrob na policah;</t>
  </si>
  <si>
    <t>Obračun del se vrši v merskih enotah, ki so označene v posamezni postavki. V navedenih površinah fasad so upoštevani odbitki okenskih in vratnih odprtin večji od 3m2.</t>
  </si>
  <si>
    <t>Jeklena konstrukcija – stebri; 
Izdelava, dobava in montaža jeklene konstrukcije iz:
- 4 stebrov na vzdolžnih stranicah; profil HEA 280, kvaliteta jekla S235 , višine 5,80 m 
Vključno s predhodno izvedbo sidernih plošč dim. 400/400/15 mm in vgrajevanjem v betonske grede. Siderne plošče antikorozijsko zaščitene. 
Vključno z izdelavo vseh spojnih elementov, z vsemi potrebnimi ojačitvami in izdelavo vijačnih zvez na stiku s temeljno gredo in z nosilci z vijaki iz visokovrednega jekla
Vključno z izvedbo konstrukcije in materialom potrebnim za zavetrovanje in začasnim podpiranjem v fazi montaže.
Kovinski izdelki se predhodno zaščitijo in barvajo v skladu z zahtevami projektanta v delavnici in se na gradbišču montirajo z vijačnimi zvezami.
S predhodno izdelavo delavniške dokumentacije in elaborata montaže jeklene konstrukcije.</t>
  </si>
  <si>
    <t>izdelava dobava in vgradnja predpražnika v vetrolovu dimenzij 240 /255. Predpražnik iz Alu lamel višine 20 mm s kombiniranimi vložki za grobo in fino čiščenje, vključno z izdelavo RF profilov pred vgradnjo. Predpražnik obsega celoten prostor vetrolova in se prilagodi finalnim dimenzijam. P 07, T-7</t>
  </si>
  <si>
    <t xml:space="preserve">Izdelava, dobava in montaža fasade  Z7, Z9 iz horizontalni Fe fasadnih plošč komplet s podkonstrukcijo:
 - požarnovarni izolacijski fasadni paneli iz barvane Fe pocinkane pločevine 0,6mm z mineralno izolacijo in s širokim profilom, jedro iz laminirane mineralne volne debeline 150 mm (kot npr. Trimoterm  Power S FTV HL X 01 s 150/1000 ali enakovredno), končno strukturo, barvo in ostale elemente dokončno izbere in potrdi odgovorni projektant arhitekture
 - toplotna izolacija steklena volna med Fe podkonstrukcijo, deb. 5 cm
- parna zapora
Fasadni paneli se stikujejo z nevidnim sistemom pritrjevanja, Izdelava, dobava in montaža vseh vogalnih zaključkov, horizontalnih zaključnih profilov. Vključno z vsemi obrobami okrog odprtin (špalete oken in vrat in okenske police). Vsi detajli morajo biti izvedeni tako, da so preprečeni toplotni mostovi.
- izdelava, dobava in montaža fasadne podkonstrukcije zmontirana na betonsko steno deb. 20 in 30 cm. Podkonstrukcija je vročecinkana, in barvana z epoksidno barvo v treh nanosih.
Okenske in vratne odprtine se odbijajo v celoti. 
</t>
  </si>
  <si>
    <t>Izvajalec je dolžan predhodno izdelati preračun na vetrovne razmere in izdelati delavniško dokumentacijo, ki jo potrdi projekatnt.</t>
  </si>
  <si>
    <t xml:space="preserve">Izdelava, dobava in montaža fasade  Z3 iz horizontalni Fe fasadnih plošč:
 - akustični požarnovarni izolacijski fasadni paneli iz barvane Fe pocinkane pločevine 0,6mm z mineralno izolacijo in s širokim profilom,jedro iz laminirane mineralne volne debeline 172 mm (kot npr. Trimoterm  Power S FTV HL-ac X 01 s 172/1000 ali enakovredno), končno strukturo, barvo in ostale elemente dokončno izbere in potrdi odgovorni projektant arhitekture
 - Fe podkonstrukcija iz škatlastih profilov pritrjenih na nosilno konstrukcijo iz HEA 280 (dimenzije profilov in način pritrjevanja določiti glede na točen tip izbrane fasade)
Fasadni paneli se stikujejo z nevidnim sistemom pritrjevanja, Izdelava, dobava in montaža vseh vogalnih zaključkov, horizontalnih zaključnih profilov. Vključno z vsemi obrobami okrog odprtin (špalete oken in vrat in okenske police). Vsi detajli morajo biti izvedeni tako, da so preprečeni toplotni mostovi.
Podkonstrukcija je vročecinkana, in barvana z epoksidno barvo v treh nanosih.
Okenske in vratne odprtine se odbijajo v celoti.   
</t>
  </si>
  <si>
    <t xml:space="preserve">Izdelava, dobava in montaža fasade  Z4 iz horizontalni Fe fasadnih plošč:
 - akustični požarnovarni izolacijski fasadni paneli iz barvane Fe pocinkane pločevine 0,6mm z mineralno izolacijo in s širokim profilom,jedro iz laminirane mineralne volne debeline 172 mm (kot npr. Trimoterm  Power S FTV HL-ac X 01 s 172/1000 ali enakovredno), končno strukturo, barvo in ostale elemente dokončno izbere in potrdi odgovorni projektant arhitekture
 - toplotna izolacija steklena volna med Fe podkonstrukcijo, deb. 5 cm
 -  izdelava, dobava in montaža fasadne podkonstrukcije zmontirana na betonski nosilec deb. 50 cm.
Fasadni paneli se stikujejo z nevidnim sistemom pritrjevanja, Izdelava, dobava in montaža vseh vogalnih zaključkov, horizontalnih zaključnih profilov. Vključno z vsemi obrobami okrog odprtin (špalete oken in vrat in okenske police). Vsi detajli morajo biti izvedeni tako, da so preprečeni toplotni mostovi.
Podkonstrukcija je vročecinkana, in barvana z epoksidno barvo v treh nanosih.
Okenske in vratne odprtine se odbijajo v celoti. .  
</t>
  </si>
  <si>
    <t>Dobava in vgradnja RF zaščitnih profilov na stiku z zunajim tlakom 
- L profili dimenzij 50/50mm</t>
  </si>
  <si>
    <t>Dobava in vgradnja RF ločitvenih profilov, pripir in letev v tlakih dimenzij do 30/30mm, kjer se pojavijo višinske razlike ali sprememba v obdelavi tlakov</t>
  </si>
  <si>
    <t>Dobava in vgradnja RF ograje ob stopnišču, po detajlu projektanta</t>
  </si>
  <si>
    <t>Skupaj ključavničarska dela:</t>
  </si>
  <si>
    <t>.</t>
  </si>
  <si>
    <t>LEPLJENI NOSILCI</t>
  </si>
  <si>
    <t>Vsa dela je potrebno izvajati po določilih veljavnih tehničnih predpisov in normativov in skladno z obveznimi SIST-i ,  po tehničnih specifikacijah proizvajalca kritine ter po dogovoru s projektantom!</t>
  </si>
  <si>
    <t>Material mora po kvaliteti ustrezati dololčilom veljavnih normativov.</t>
  </si>
  <si>
    <t>V ceni za enoto je potrebno upoštevati, poleg del v postavkah, tudi:</t>
  </si>
  <si>
    <t>*  snemanje in  zarisovanje na objektu</t>
  </si>
  <si>
    <t>*  pregled pripravljenih podlog in fino čiščenje pred pričetkom del</t>
  </si>
  <si>
    <t>*  dobavo osnovnega, pritrdilnega in pomožnega materila z vsemi transportnimi in manipulativnimi stroški</t>
  </si>
  <si>
    <t>*  delo v delavnici in na objektu z vsemi dajatvami</t>
  </si>
  <si>
    <t>*  prevoz materila in izdelkov na objekt z nakladanjem, razkladanjem, skladiščenjem in prenosi do mesta vgraditve</t>
  </si>
  <si>
    <t>*  čiščenje izdelkov in objekta po končanih delih</t>
  </si>
  <si>
    <t>*  vsa dela in ukrepe po določilih zakona o varstvu pri delu</t>
  </si>
  <si>
    <t>*  pregled in prevzem podlage</t>
  </si>
  <si>
    <t>*  terminsko usklajevanje z ostalimi izvajalci na objektu in gradbišču</t>
  </si>
  <si>
    <t>*  zagotovitev vseh zahtev, ki se nanašajo na posamezna dela, ki so navedena v elaboratu "Požarna varnost", ter tistih, ki izhajajo iz predpisov ter standardov za področje varstva pred požarom</t>
  </si>
  <si>
    <t>*  odvoz odpadkov in čiščenje po končanih delih</t>
  </si>
  <si>
    <t>Vsa tesarska, krovska in kleparska dela je izdelati tehnično pravilno in po pravilih stroke. Za ves material, predviden za vgradnjo, mora izvajalec del dostaviti ateste o kvaliteti</t>
  </si>
  <si>
    <t xml:space="preserve">Strešna konstrukcija iz lesenih lepljenih nosilcev sestavljena iz primarnih lepljenih nosilcev kompletno z sidrnim okovjem dim. nosilcev 20/60-100 cm, dolžine 16,00 m.  Vse komplet z:
 - z dobavo in vgradnjo sidernih eleemntov 4 kos., po detajlu, vgradnja v ab zid                                                                                 -vključno z izdelavo prebojev za inštalacije ter z izdelavo kovinskih ojačitev okrog prebojev 
- zavetrovanje konstrukcije z kovinskimi napenjalkami fi 12 mm. Vse po statičnem računu izvajalca.
- zaščita lesa s 3x lazurnim premazom
- kompletno okovje za sidranje in zavetrovanje je v cinkani obliki, barvano z epoksidnimi barvami v več plasteh
Vključno z delavniško dokumentacija z statičnim izračunom. </t>
  </si>
  <si>
    <t>kpl</t>
  </si>
  <si>
    <t xml:space="preserve">Dobava in vgradnja lesenih leg dim. 16/18cm, l=3,55 m, les iglavcev C24, zaščita lesa s 3x lazurnim premazom, vključno z vsem potrebnim okovjem na pritrditev na lepljene nosilce in na betonsko steno, ter s statičnim računom in delavniško dokumentacija. </t>
  </si>
  <si>
    <t xml:space="preserve">Dobava in vgradnja lesenih leg dim. 16/18cm, l=3,30 m, les iglavcev C24, zaščita lesa s 3x lazurnim premazom, vključno z vsem potrebnim okovjem na pritrditev na lepljene nosilce in na betonski nisilec, ter s statičnim računom in delavniško dokumentacija. </t>
  </si>
  <si>
    <t>Skupaj lepljeni nosilci:</t>
  </si>
  <si>
    <t>KERAMIČARSKA DELA</t>
  </si>
  <si>
    <t>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 Ves vgrajeni material mora imeti vstrezne ates, kvaliteta materialov morajo ustrezati zahtevam iz projekta.</t>
  </si>
  <si>
    <t>Posebne zahteve:</t>
  </si>
  <si>
    <t>izvajalec mora z glavnim izvajalcem uskladiti pogoje za primerno izvedbo površin za polaganje</t>
  </si>
  <si>
    <t>izvesti pregled že izvedenih površin</t>
  </si>
  <si>
    <t>izvajalec mora predhodno zagotoviti vzorce keramike. Vzorce potrdi odgovorni projektant arhitekture</t>
  </si>
  <si>
    <t>fuge stenske in talne keramika se morajo v največji možni meri ujemati</t>
  </si>
  <si>
    <t>debelina fug naj ne presega 1,5mm oziroma debeline, ki jo določi odgvorni projektant arhitekture</t>
  </si>
  <si>
    <t>v mokrih prostorih je potrebno uporabiti fugirni materila na silikonski osnovi</t>
  </si>
  <si>
    <t xml:space="preserve">pred polaganjem izvajalec skupaj z nadzorom in projektantom pregleda površine oblaganja in določi lokacije oblaganja sten in tlaka in izhodiščne točke in smeri za polaganje. </t>
  </si>
  <si>
    <t xml:space="preserve">pred polaganjem talne keramike v lepilno malto v sanitarijah kjer je izvedena hidroizolacija s polimercementno maso je preveriti stanje omenjene hidroizolacije, pri polaganju pa dela izvajati tako, da se le-ta ne poškoduje. </t>
  </si>
  <si>
    <t>polaganje keramike ob vodovodnih in elektro priključkih izvesti, tako da so stiki pokriti s rozetami.</t>
  </si>
  <si>
    <t>izvajalec mora zagotoviti dodatno keramiko za morebitno menjavo v času uporabe objekta (1-3% površine)</t>
  </si>
  <si>
    <t>Ponudbena cena zajema:</t>
  </si>
  <si>
    <t>pregled površin in izmere</t>
  </si>
  <si>
    <t>vsa potrebna preddela za pripravo površin</t>
  </si>
  <si>
    <t>dobavo vsega materjala z vsemi transporti in manipulativnimi stroški: keramične ploščice, materjal za malte,</t>
  </si>
  <si>
    <t>lepilo za keramiko, masa za stičenje;</t>
  </si>
  <si>
    <t>pripravo malte, lepila in mase za stičenje</t>
  </si>
  <si>
    <t>v sklopu posamezne postavke talne keramike so vključene tudi nizkostenske obrobe iz enake keramike</t>
  </si>
  <si>
    <t>v sklopu posamezne postavke talne keramike je potrebno vključiti kitanje spoja z vertikalno površino s trajno elastičnim kitom</t>
  </si>
  <si>
    <t xml:space="preserve">v sklopu posamezne stenske keramike je potrebno zajeti obdelave zunanjih robov sPVC vogalniki </t>
  </si>
  <si>
    <t>v sklopu posamezne postavke stenske keramike je potrebno zajeti obdelavo špalet v okenskih odprtinah</t>
  </si>
  <si>
    <t>prevoz izdelkov na objekt, z nakladanjem, razkladanjem, skladiščenjem in prenosi do mesta vgraditve;</t>
  </si>
  <si>
    <t>izvedbo dilatacij v keramiki z namenskimi kovinskimi elementi</t>
  </si>
  <si>
    <t>čiščenje prostorov in izdelkov po opravljenem delu in zaščita do predaje naročniku;</t>
  </si>
  <si>
    <t>Dobava in polaganje talnih keramičnih ploščic 1 cm protizdrsni razred R11, fuge 2mm, bel cement (končno strukturo potrdi odg. proj. arh.), polimerno modificirana, hitro vezoča fugirna masa, visikoelastična cementno vezana vodotesna masa armirana s PVC mrežico deb. 0,5 cm. Stik s steno z zaokrožnico, kitan s trajno elastičnim kitom, vključno z oblogo iz keramičnih ploščic višine 10 cm, v prostorih kjer ni stenske keramične obloge. Ploščice po izbiri naročnika in projektanta. Vse komplet s pomožnimi deli in prenosi, T3</t>
  </si>
  <si>
    <t xml:space="preserve">Dobava in obloga sten s  keramičnimi ploščicami, stene v sanitarijah ter stene ob tuših in umivalnikih so do višine vratnih podbojev obložene s keramiko. Finalni tip strukturo in barvo keramičnih ploščic mora potrditi odg. proj. arh. Stene naj bodo obdelane s kvalitetno keramiko, stik s tlakom z zaokrožnico, kitan s trajno elastičnim kitom.Vse komplet s pomožnimi deli in prenosi. </t>
  </si>
  <si>
    <t>Skupaj keramičarska dela:</t>
  </si>
  <si>
    <t>TLAKARSKA  DELA</t>
  </si>
  <si>
    <t>Splošne zahteve in določila:                                                                                                            Sploošna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 Ves vgrajeni material mora imeti ustrezne ateste, kvaliteta materialov morajo ustrezati zahtevam iz projekta.</t>
  </si>
  <si>
    <t>Posebne zahteve;</t>
  </si>
  <si>
    <t>- izvajalec mora z glavnim izvajalcem uskladiti pogoje za primerno izvedbo površin za polaganje</t>
  </si>
  <si>
    <t>- izvesti pregled že izvedenih površin</t>
  </si>
  <si>
    <t>- izvajalec mora predhodno zagotoviti vzorce talne obloge. Vzorce potrdi odgovorni projektant arhitekture</t>
  </si>
  <si>
    <t xml:space="preserve">- pred polaganjem izvajalec skupaj z nadzorom in projektantom pregleda površine oblaganja in določi lokacije oblaganja in izhodiščne točke ter smeri za polaganje. </t>
  </si>
  <si>
    <t>- pred polaganjem je potrebnoizvesti meritve vlažnosti tlakov in zagotoviti premaz s parno zaporo v primeru prekoračene vlažnosti</t>
  </si>
  <si>
    <t>- pri parketih mora izvajalec zagotoviti material primerne trdote za uporabo v javnih objektih (10 ali več po borellijevi lestvici)</t>
  </si>
  <si>
    <t>- zaključne obrobe iz enakega materiala kot talna oblo</t>
  </si>
  <si>
    <t>- izvajalec mora zagotoviti dodatno površine oblog za morebitno menjavo v času uporabe objekta (1-3% površine)</t>
  </si>
  <si>
    <t>- za obloge stopnišč mora izvajalec zagotoviti namenske elemente za oblogo s primernimi detajli za zagotavljanje varnosti pri uporabi.</t>
  </si>
  <si>
    <t xml:space="preserve">- obloge na stopniščih </t>
  </si>
  <si>
    <t xml:space="preserve">Ponudbena cena zajema;  </t>
  </si>
  <si>
    <t xml:space="preserve"> -  pregled in čiščenje podlog;</t>
  </si>
  <si>
    <t>-  vsa potrebna preddela za pripravo površin</t>
  </si>
  <si>
    <t>-  izvedbo parne zapore v kolikor je v predvidenem času izvajanja vlažnost prekomerna;</t>
  </si>
  <si>
    <t>-  dobavo osnovnega materiala za talne obloge.</t>
  </si>
  <si>
    <t xml:space="preserve"> - dobavo ostalega materiala za izvedbo;</t>
  </si>
  <si>
    <t xml:space="preserve"> - masa za izravnavo podloge;</t>
  </si>
  <si>
    <t xml:space="preserve"> - lepilo za lepljenje talnih oblog;</t>
  </si>
  <si>
    <t xml:space="preserve"> - obrobne letve oziroma zaključne trakove;</t>
  </si>
  <si>
    <t xml:space="preserve"> - pritrdilni materjal za obrobne letve.</t>
  </si>
  <si>
    <t xml:space="preserve"> - nanašanje izravnalne mase;</t>
  </si>
  <si>
    <t xml:space="preserve"> - vsa predhodna dela v delavnici in na objektu;</t>
  </si>
  <si>
    <t xml:space="preserve"> - prevoz materjala in orodja na objekt, z nakladanjem, razkladanjem, skladiščenjem ter notranjimi transporti do mesta vgraditve;</t>
  </si>
  <si>
    <t xml:space="preserve"> - polaganje, prikrojitev in lepljenje talne obloge;</t>
  </si>
  <si>
    <t xml:space="preserve"> - pritrjevanje obrob;</t>
  </si>
  <si>
    <t>Dobava in vgradnja zaključnega tlaka v sestavi:
 - tehno parket - hrast deb. 2 cm, lamele širine 6-10mm, debeline 10-20 mm in dolžine 200-400 mm, brušen, kitan in dvakrat lakiran, lepljen z lepilom na pripravljeno podlago, izravnalna masa in parna zapora v deb. 0,5 cm, komplet z zaključnimi letvicami ob zidu, T5</t>
  </si>
  <si>
    <t>Dobava in vgradnja obloge stopnic isprefabricirani obložni elementi debeline 3cm, vgrajen kot vidni beton z dodatkom kamenčkov po izboru projektanta, bel cement (končno strukturo potrdi odg. proj. arh.), finalni sloj poliran, finalno obdelan s protiprašno impregnacijo na bazi vodnega stekla (npr. Kema impregnatorali enakovredno) in z dodatno silikonsko impregnacijo za zagotavljanje vodoodbojnosti (npr. Sikagard 704 S ali enakovredno), protizdrsni razred R12, stik med čelno in nastopno ploskvijo zapolniti s protizdrsno fugo</t>
  </si>
  <si>
    <t>Skupaj tlakarska dela:</t>
  </si>
  <si>
    <t>MAVČNOKARTONSKA DELA</t>
  </si>
  <si>
    <t>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 Vsi izdelki predvidenu za vgradnjo morajo imeti vstrezne ateste in certifikate. Kvaliteta materialov morajo ustrezati zahtevam iz projekta.</t>
  </si>
  <si>
    <t xml:space="preserve">Vse stene in stropovi morajo zadostiti zahtevam, ki izhajajo iz študije požarne varnosti in zvočnega elaborata </t>
  </si>
  <si>
    <t>izvajalec mora predhodno predstaviti materiale in tehnične kataloške rešitve za vgradnjo v obliki tehničnega izvedbenega elaborta. Odgovorni projektant arhitekture mora pred pričetkom del ta elaborat odobriti.</t>
  </si>
  <si>
    <t>izvajalec mora zagotoviti tehnično pravilno vgradnjo mavčnokartonskih predelnih sten, da ne prihaja do zvočnih mostov, kar je potrebno uskladiti z glavnim izvajalcem pri izvedbi zidarskih del</t>
  </si>
  <si>
    <t>zvočna izolacija v mavčnih stenah mora zagotavljati zadovoljivo trdnost, da se ne sesede</t>
  </si>
  <si>
    <t>izvajalec mora zagotoviti tehnično pravilno obdelavo prebojev na mavčnokartonskih predelnih stenah in spuščenih stropovih, da je le ta skladna z zanovo požarne varnosti</t>
  </si>
  <si>
    <t>izvajalec mora uskladiti in zagotoviti vgradnjo podkonstrukcije notranjih vrat in steklenih sten</t>
  </si>
  <si>
    <t>izvajalec mora pregledati, uskladiti in zagotoviti izvedbo sten, da bo mogoča vgradnja elementov strojnih instalacij, ki potekajo v stenah, zlasti na mestih križanj.</t>
  </si>
  <si>
    <t>izvajalec mora zagotoviti vse potrebne ojačitve za snitarne elemente oziroma za opremo, ki je vrisana v projektu in je prredvideno pritjrvanje na steno (table, projektorji)</t>
  </si>
  <si>
    <t>izvajalec mora zagotoviti obdelavo stikov mavčnokatronskih oblog z drugimi stenami in s stropovi z izvedbo senčnih fug (zunanja plošča prekinjena 2cm pred robom) in obdelavo z akrilnim kitom</t>
  </si>
  <si>
    <t>izvedbo mehkih stikov, na stikih med fasado in mavčno oblogo z vgradnjo podložnih trakov iz penjenega polietilena ali nabrekaojočih tesnilnih trakov debeline 5 mm</t>
  </si>
  <si>
    <t>vgradnjo kovinskih vogalnikov in obdelavo špalet</t>
  </si>
  <si>
    <t>mavčnokartonska dela se morajo izvajati po tehničnih detajlih in navodilih proizvajalca Knauf, odstopanja od detajlov mora izvajalec tolmačiti v izvedbenem elaboratu (kot je predvideno v drugi alineji)</t>
  </si>
  <si>
    <t>izvedbene detaljem kot so stiki, dilatacije mora izvajalec uskladiti s tehnologijo proizvajalca in jih predhodno ustrezno prikazati v izvedbenem elaboratu (kot je predvideno v drugi alineji)</t>
  </si>
  <si>
    <t>za izvedbo stropov mora izvajalec upoštevati izvedbo s primerno togimi pritrdila ali jekleno podkonstrucijo  v primeru večjih višin</t>
  </si>
  <si>
    <t>vse zaheve iz prejšnjega odstavka</t>
  </si>
  <si>
    <t>snemanje mer na objektu</t>
  </si>
  <si>
    <t>v vseh mokrih prostorih morajo biti stene iz vodoodpornih mavčnih plošč.</t>
  </si>
  <si>
    <t>izvedbo jeklene podkonstrukcije za  zagotavljanje stabilnosti mavčnokartosnkih sten in oblog</t>
  </si>
  <si>
    <t>izvedbo dodatnih ojačitve pri notranjih vratih in steklenih stenah  ter pri spuščenih stropovih zaradi velikih višin</t>
  </si>
  <si>
    <t>kompletno izdelavo izrezov in prebojev zaradi strojnih in elektro instalacij</t>
  </si>
  <si>
    <t>vgradnjo vogalnikov in obdelavo špalet</t>
  </si>
  <si>
    <t>ves pritrdilni in vezni material</t>
  </si>
  <si>
    <t>vsa pripravljalna in zaključna dela, vsa dela se izvaja po zahtevah projektanta in naročnika</t>
  </si>
  <si>
    <t>bandažiranje vseh stikov plošč z mrežico in kitom</t>
  </si>
  <si>
    <t>vodoodporni kit za bandažiranje v mokrih prostorih</t>
  </si>
  <si>
    <t>pomične in fiksne odre za izvedbo del</t>
  </si>
  <si>
    <t>dobavo osnovnega, pritrdilnega in pomožnega materiala, z vsemi transportnimi in manipulativnimi stroškidelo v delavnici in na objektu, z vsemi dajatvami</t>
  </si>
  <si>
    <t>prevoz izdelkov in materiala na objekt  z nakladanjem, razkladanjem, skladiščenjem in vsemi prenosi</t>
  </si>
  <si>
    <t>čiščenje izdelkov in pšrostorov po končanem delu in podobno</t>
  </si>
  <si>
    <t>vsa dela in ukrepe po določilih elaborata o varstvu pri delu</t>
  </si>
  <si>
    <t>Obračun del se vrši v merskih enotah, ki so označene v posamezni postavki. Odprtine večje od 3m se odbijajo v celoti</t>
  </si>
  <si>
    <t xml:space="preserve">Izdelava enostranskih oblog stene sestavljenih iz: 
- enojna  kovinska podkonstrukcije iz pocinkanih profilov  
- enostranska obloga iz dvoslojnih mavčnokartonskih vodoodpornih plošč debeline 2x 12.5mm
- vmesna  izolacija iz mineralne volne gostote debeline 30 mm </t>
  </si>
  <si>
    <t>Izdelava stene sestavlje iz: 
- kovinska podkonstrukcije iz pocinkanih profilov  
- obloga iz dvoslojnih mavčnokartonskih vodoodpornih plošč debeline 2x 12.5mm, sanitarni vozel v WC pritličje</t>
  </si>
  <si>
    <t xml:space="preserve">Izdelava, dobava in montaža obloge stropa  S5 v sestavi:
 - mineralna volna , deb. 10,0 cm
 - črni voal
 - akustični strop, perforirana mavčnokartonska plošča deb. 1,25 cm (npr.Rigiton 18-15-20 super) perf. 20%, na togi, nevidni podkonstrukciji (izvedbo potrdi projektant arhitekture), obvezno se nositi preko zidov, stik z zidom s senčno fugo.
V ceni za enoto je zajeti tudi vse potrebne izreze in ojačitve za vgradna stropna svetila (glej načrt elektro instalacij) in vgradne ogrevalno-hladilne in ventilacijske naprave (glej načrt strojnih instalacij). </t>
  </si>
  <si>
    <t xml:space="preserve">Izdelava, dobava in montaža obloge stropa  S4 v sestavi:
 - kamena volna , deb. 6,0 cm
 - spuščeni akustični strop (kot npr. Fibracoustic ali  Termolit A), na togi, nevidni podkonstrukciji (izvedbo potrdi projektant arhitekture) deb. 50 mm
V ceni za enoto je zajeti tudi vse potrebne izreze in ojačitve za vgradna stropna svetila (glej načrt elektro instalacij). </t>
  </si>
  <si>
    <t xml:space="preserve">Izdelava, dobava in montaža obloge stropa  S2 v sestavi:
 - kamena volna , deb. 13,0 cm
 - spuščeni akustični strop (kot npr. Fibracoustic ali  Termolit A), na togi, nevidni podkonstrukciji (izvedbo potrdi projektant arhitekture) deb. 50 mm
V ceni za enoto je zajeti tudi vse potrebne izreze in ojačitve za vgradna stropna svetila (glej načrt elektro instalacij). </t>
  </si>
  <si>
    <t xml:space="preserve">Izdelava, dobava in montaža obloge stropa  T5, T8 v sestavi:
 - prostor za instalacije
 - spuščeni akustični strop (kot npr. Fibracoustic ali  Termolit A), na togi, nevidni podkonstrukciji (izvedbo potrdi projektant arhitekture) deb. 50 mm
V ceni za enoto je zajeti tudi vse potrebne izreze in ojačitve za vgradna stropna svetila (glej načrt elektro instalacij) in vgradne ogrevalno-hladilne in ventilacijske naprave (glej načrt strojnih instalacij). </t>
  </si>
  <si>
    <t xml:space="preserve">Izdelava, dobava in montaža obloge stropa  T6 v sestavi:
 - prostor za instalacije
 - spuščeni strop iz mavčnokartonskih plošč, deb. 2*1,25 cm. V ceni za enoto je zajeti tudi vse potrebne izreze in ojačitve za vgradna stropna svetila (glej načrt elektro instalacij) in vgradne ogrevalno-hladilne in ventilacijske naprave (glej načrt strojnih instalacij). </t>
  </si>
  <si>
    <t xml:space="preserve">Izdelava, dobava in montaža obloge stropa  T10 v sestavi:
-  parna zapora
 - kamena volna , deb. 16,0 cm
 - spuščeni akustični strop (kot npr. Fibracoustic ali  Termolit A), na togi, nevidni podkonstrukciji (izvedbo potrdi projektant arhitekture) deb. 50 mm
V ceni za enoto je zajeti tudi vse potrebne izreze in ojačitve za vgradna stropna svetila (glej načrt elektro instalacij). </t>
  </si>
  <si>
    <t>Skupaj mavčnokartonska dela:</t>
  </si>
  <si>
    <t>MIZARSKA DELA</t>
  </si>
  <si>
    <t>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 Vsi izdelki predvidenu za vgradnjo morajo imeti vstrezne ateste in certifikate.</t>
  </si>
  <si>
    <t>Vse mere navedene v popisu so zidarske in jih je treba obvezno kontrolirati na licu mesta. Izvajalec mora z glavnim izvajalcem ob izvedbi betonskih in zidarskih uskaditi izvedbo za primerno vgradnjo</t>
  </si>
  <si>
    <t>Stavbno pohištvo in pripradajoča oprema (kljuke, ključavnice, odbojniki,...) se izdeluje po potrjenih shemah iz projekta usklajenih z izmerami na objektu oziroma skladno z dogovorjenimi detajli vgradnje. Izvajalec prehodno izdela delavniške risbe, ki jih potdri projektant arhitekture.</t>
  </si>
  <si>
    <t>Vse izdelki morajo zadostiti zahtevam, ki izhajajo iz študije požarne varnosti in zvočnega elaborata za posamezno pozicijo</t>
  </si>
  <si>
    <t>Barve profilov, zaključne obloge in tipe kljuk ter ključavnicdoloči odgovorni projektant arhitekture.</t>
  </si>
  <si>
    <t>Odgovorni projektant arhitekture mora pred pričetkom del ta elaborat odobriti.</t>
  </si>
  <si>
    <t>Izvajalec je dolžan izdelati protokol odpiranja vrat s sistemskimi ključi in ga uskladiti z naročnikom</t>
  </si>
  <si>
    <t>Pri vgradnji je potrebno zagotoviti ves ojačitveni material (ojačitve v mavčnih stenah, kovinske podkonstrukcije, kovinska pritrdila in kozole...,) za vgradnjo stavbnega pohištva. Kovinski izdelki, ki so v stiku z vlago morajo biti antikorozijsko zaščiteni</t>
  </si>
  <si>
    <t>Vgrajeno okovje mora biti primerno za javne objekte in zagotavljati trajnost pri manipulaciji</t>
  </si>
  <si>
    <t>Pri vratih kjer je navedeno naj se vgradi talni odbojnik je porebno upoštevati inox polkrožni talni odbojnik</t>
  </si>
  <si>
    <t>Pri vratih, kjer so predvidene talne pripire mora izvajalec uskladiti pozicije pripir ali ločilnih letvic</t>
  </si>
  <si>
    <t>Pri pozcijah kjer je navedena rešetka je potrebno upoštevati vgradnjo alu prezračevalne rešetke velikosti po projektu strojnih instalacij skupaj z izvedbo izreza</t>
  </si>
  <si>
    <t>Izvajalec je dolžan za pozcije vezane na požarno centralo in opremljene z električnimi / magnetnimi ključavnicami ali držali zagotoviti ustrezno elektro opremo in povezavo</t>
  </si>
  <si>
    <t>Ponudba mora zajemati:</t>
  </si>
  <si>
    <t>snemanje izmer na licu mesta</t>
  </si>
  <si>
    <t>izdelavo delavniških risb in elaborata z detajli vgardnje in potrjenimi predvidenimi obdelavami</t>
  </si>
  <si>
    <t>dobavo vsega osnovnega in pomožnega materjala ter okovja, kljuk in ključavnic, z vsemi transportnimi in manipulativnimi stroški</t>
  </si>
  <si>
    <t>vse delo v delavnici in na objektu z vsemi dajatvami</t>
  </si>
  <si>
    <t>gradbeno pomoč na objektu</t>
  </si>
  <si>
    <t>prevoz izdelkov na objekt, z nakladanjem, razkladanjem, skladiščenjem in prenosi do mesta vgraditve oz. montaže; vsi izdelki morajo biti ustrezno zaščiteni, da se med transporti in prenosi ne poškodujejo</t>
  </si>
  <si>
    <t>čiščenje po izvršeni montaži in zaščita do predaje naročnik</t>
  </si>
  <si>
    <t>vse potrebne tesnitve notranjih in zunajih zapir</t>
  </si>
  <si>
    <t>dobava vse pripradajoče kovinske podkonstrukcije,  slepih podbojev in okvirjev</t>
  </si>
  <si>
    <t>vsa dela in ukrepi po predpisih varstva pri delu</t>
  </si>
  <si>
    <t xml:space="preserve">Dobava in vgradnja zaključne lesene obloge parapeta stopnišča,  šir. 20 cm, deb. 3 cm, po detajlu projektanta
</t>
  </si>
  <si>
    <t>LESENA VRATA</t>
  </si>
  <si>
    <t>VP 09, dim. 90/230 cm</t>
  </si>
  <si>
    <t>Suhomontažna vrata s kovinskim podbojem, 3 d nastavljivo okovje, skupaj s slepim podbojem, površina laminat, kovinski podboj je protiprašno barvan, polno leseno krilo obdelano s HP laminatom,cilindrična ključavnica  kljuka po izboru arhitekta.</t>
  </si>
  <si>
    <t>VP 10, dim. 80/230 cm</t>
  </si>
  <si>
    <t>Suhomontažna vrata s kovinskim podbojem, 3 d nastavljivo okovje, skupaj s slepim podbojem, površina laminat, kovinski podboj je protiprašno barvan, polno leseno krilo obdelano s HP laminatom, cilindrična ključavnica kljuka po izboru arhitekta.</t>
  </si>
  <si>
    <t>VP 11, dim. 2x90/230 cm</t>
  </si>
  <si>
    <t>Suhomontažna vrata s kovinskim podbojem, 3 d nastavljivo okovje, skupaj s slepim podbojem, površina laminat, kovinski podboj je protiprašno barvan, polno leseno krilo obdelano s HP laminatom, inox cevno držalo na zuanji strani in panik kljuka na notranji strani, vrata so zvočnoizolativna RW= min. 32 dB.</t>
  </si>
  <si>
    <t>VP 12, dim. 90/230 cm</t>
  </si>
  <si>
    <t>Suhomontažna vrata s kovinskim podbojem, 3 d nastavljivo okovje, skupaj s slepim podbojem, površina laminat, kovinski podboj je protiprašno barvan, polno leseno krilo obdelano s HP laminatom, kljuka po izboru arhitekta, vrata imajo cilindrično ključavnico in režo za prezračevanje</t>
  </si>
  <si>
    <t>VP 13, dim. 70/210 cm</t>
  </si>
  <si>
    <t>Suhomontažna vrata s kovinskim podbojem, 3 d nastavljivo okovje, skupaj s slepim podbojem, površina laminat, kovinski podboj je protiprašno barvan, polno leseno krilo obdelano s HP laminatom, cilindrična ključavnica in kljuka po izboru arhitekta.</t>
  </si>
  <si>
    <t>VP 14, dim. 65/210 cm</t>
  </si>
  <si>
    <t>Notranja suhomontažna predelna stena iz laminatnih plošč in ALU nosilnimi profili, hp laminat deb. 10 mm, odpiranje navzven, z nerjavečimi talnimi distančniki, z kljuko in ključavnico na vratnih krilih, pri izvedbi upoštevati tip objekta in možnost vandalizma</t>
  </si>
  <si>
    <t>VP 15, dim. 70/210 cm</t>
  </si>
  <si>
    <t>VP 16, dim. 65/210 cm</t>
  </si>
  <si>
    <t>10.</t>
  </si>
  <si>
    <t>LESENA DRSNA VRATA</t>
  </si>
  <si>
    <t>VP 17, dim. 90/210 cm</t>
  </si>
  <si>
    <t>Notranja suhomontažna drsna vrata, površina laminat, vratno krilo panelne konstrukcije, vratno krilo je polno, obešeno na drsna vešala z vodilom na spodnji strani, vključno z vsemi tesnili in zaustavljalci, vrata imajo kljuko po izbiri arhitekta, pri izvedbi upoštevati tip objekta in možnost vandalizma</t>
  </si>
  <si>
    <t>11.</t>
  </si>
  <si>
    <t>VP 18, dim. 2*84/180 cm</t>
  </si>
  <si>
    <t>Suhomontažna vrata s kovinskim podbojem, 3 d nastavljivo okovje, skupaj s slepim podbojem, površina laminat, kovinski podboj je protiprašno barvan, polno leseno krilo, proti shrambi obdelano s HP laminatom, proti večnamenskem prostoru pa obloženo z mehko oblogo identično kot na zidu, cilindrična ključavnica in  kljuka po izboru arhitekta</t>
  </si>
  <si>
    <t>12.</t>
  </si>
  <si>
    <t>VP 19, dim. 2*84/230 cm</t>
  </si>
  <si>
    <t>13.</t>
  </si>
  <si>
    <t>VN 02, dim. 90/210 cm</t>
  </si>
  <si>
    <t>14.</t>
  </si>
  <si>
    <t>VN 03, dim. 155/230 cm</t>
  </si>
  <si>
    <t>Suhomontažna vrata s kovinskim podbojem, 3 d nastavljivo okovje, skupaj s slepim podbojem, površina laminat, kovinski podboj je protiprašno barvan, polno leseno krilo obdelano s HP laminatom, del je vertikala ss fiksno zastekljitvijo, ključavnica in kljuka po izboru arhitekta</t>
  </si>
  <si>
    <t>Skupaj mizarska dela:</t>
  </si>
  <si>
    <t>ALU / PVC STAVBNO POHIŠTVO</t>
  </si>
  <si>
    <t xml:space="preserve">FASADNA STEKLENA STENA Z  VHODNIMI VRATI </t>
  </si>
  <si>
    <t>VP 01, dim. 274/290 cm</t>
  </si>
  <si>
    <t xml:space="preserve">Zunanja fasadna steklena stena; iz ALU profilov s termo členom in slepim podbojem, prašno barvano, barva po izbiri projektanta in termopan zasteklitvijo k= 1.1 W/m2K, varnostno steklo, fiksna nadsvetloba, polje nad vrati se odpira na ventus, steklena fasadna stena sestavljena iz vratnega krila, svetla odprtina vrat 90/230 cm, z inox cevnim držalom, vrata s samozapiralom, s kljuko po izbiri projektanta, s senčili na notranji strani screen roloji z refleksijo cca 50%, propustnost svetlobe max. 3%. 
Steklena stena zastekljena s termopan varnostnim steklom,
z vmesnim distančnim profilom z izolacijo in z oblogo iz pločevine. Okno je opremljeno s kljuko p oizboru projektanta. Vrata so opremljena s kljuko in cilindrično ključavnico (skupni Kw&lt;1.5W/m2K, Rw&gt;32dB, Ctr=-5dB(EN 20140))
</t>
  </si>
  <si>
    <t>VP 02, dim. 264/296 cm</t>
  </si>
  <si>
    <t xml:space="preserve">Zunanja fasadna steklena stena; ALU stena iz fasadnih profilov s termo členom in slepim podbojem, prašno barvano, barva po izbiri projektanta in termopan zasteklitvijo k= 1.1 W/m2K, varnostno steklo, fiksna nadsvetloba,  steklena fasadna stena sestavljena iz vratnega krila, svetla odprtina vrat 120+50/237 cm, z inox cevnim držalom, vrata s samozapiralom in s panik kljuko na notranji strani.
Steklena stena zastekljena s termopan varnostnim steklom,
z vmesnim distančnim profilom z izolacijo in z oblogo iz pločevine.  Vrata so opremljena s panik kljuko na notranji strani in cilindrično ključavnico (skupni Kw&lt;1.5W/m2K, Rw&gt;32dB, Ctr=-5dB(EN 20140))
</t>
  </si>
  <si>
    <t>NOTRANJA STEKLENA STENA Z VRATI</t>
  </si>
  <si>
    <t>VP 03, dim. 274/290 cm</t>
  </si>
  <si>
    <t xml:space="preserve">Notranja steklena stena; ALU stena iz fasadnih profilov s termo členom in slepim podbojem, prašno barvano, barva po izbiri projektanta in termopan zasteklitvijo k= 1.1 W/m2K, varnostno steklo, fiksna nadsvetloba,  steklena fasadna stena sestavljena iz vratnega krila, svetla odprtina vrat 120+50/230 cm, z inox cevnim držalom, vrata s samozapiralom in s panik kljuko na notranji strani.
Steklena stena zastekljena s termopan varnostnim steklom,
z vmesnim distančnim profilom z izolacijo in z oblogo iz pločevine.  Vrata so opremljena s panik kljuko na notranji strani in cilindrično ključavnico (skupni Kw&lt;1.5W/m2K, Rw&gt;32dB, Ctr=-5dB(EN 20140))
</t>
  </si>
  <si>
    <t xml:space="preserve">ZUNANJA STEKLENA STENA </t>
  </si>
  <si>
    <t>VP 04, dim. 255/290 - 296 cm</t>
  </si>
  <si>
    <t xml:space="preserve">Notranja steklena stena; ALU stena iz fasadnih profilov s termo členom in slepim podbojem, prašno barvano, barva po izbiri projektanta in termopan zasteklitvijo k= 1.1 W/m2K, varnostno steklo, fiksna zasteklitev.
Steklena stena zastekljena s termopan varnostnim steklom,
z vmesnim distančnim profilom z izolacijo in z oblogo iz pločevine.  Okno je fiksno. (skupni Kw&lt;1.5W/m2K, Rw&gt;32dB, Ctr=-5dB(EN 20140))
</t>
  </si>
  <si>
    <t>VP 05, dim. 186/307+265 cm</t>
  </si>
  <si>
    <t xml:space="preserve">ALU stena iz fasadnih profilov s termo členom in slepim podbojem, prašno barvano, barva po izbiri projektanta in termopan zasteklitvijo k= 1.1 W/m2K, varnostno steklo, sončnozaščitno in toplotnoizolacijsko steklo, 60% zatemnitev, notranji screen roloji z refleksijo cca 50%, propustnost svetlobe max. 3%,  nadsvetloba nad vrati odpiranje na ventus, fasadna stena sestavljena iz vratnega krila, TI polnilo v alu okvirjih in s kovinsko oblogo, svetla odprtina vrat 2 x 88/230 cm, z inox cevnim držalom, vrata s samozapiralom, s panik kljuko na notranji strani in cilindrično ključavnico.
Zgornji del je fiksna steklena stena zastekljena s termopan varnostnim steklom, z vmesnim distančnim profilom z izolacijo in z oblogo iz pločevine.  (skupni Kw&lt;1.5W/m2K, Rw&gt;32dB, Ctr=-5dB(EN 20140))
</t>
  </si>
  <si>
    <t>ZUNANJA POLNA VRATA NA J FASADI</t>
  </si>
  <si>
    <t>VP 06, dim. 186/240 cm</t>
  </si>
  <si>
    <t>Zunanja polna dvokrilna vrata 2 x 87/230 cm; iz ALU profilov z vgrajenim termo členom in s slepim podbojem, prašno barvano oz. obdelava enaka fasadnim panelom,  polno vratno krilo iz panelne konstrukcije, alu podboj z vmesnim distančnim profilom z izolacijo in z oblogo iz pločevine. Vrata so opremljena s samozapiralom s kljuko po izboru projektanta in s cilindrično ključavnico. (skupni Kw&lt;1.6W/m2K, Rw&gt;32dB)</t>
  </si>
  <si>
    <t>VP 07, dim. 186/224 cm</t>
  </si>
  <si>
    <t>Zunanja polna dvokrilna vrata 2 x 87/230 cm; iz ALU profilov z vgrajenim termo členom in s slepim podbojem, prašno barvano oz. obdelava enaka fasadnim panelom,  polno vratno krilo iz panelne konstrukcije, alu podboj z vmesnim distančnim profilom z izolacijo in z oblogo iz pločevine. Vrata so opremljena s samozapiralom in s kljuko po izboru projektanta in s cilindrično ključavnico. (skupni Kw&lt;1.6W/m2K, Rw&gt;32 dB)</t>
  </si>
  <si>
    <t>VN 01, dim. 180/232 cm</t>
  </si>
  <si>
    <t>Zunanja polna dvokrilna vrata 2 x 84/232 cm; iz ALU profilov z vgrajenim termo členom in s slepim podbojem, prašno barvano oz. obdelava enaka fasadnim panelom,  3 d nastavljivo okovje, polno vratno krilo iz panelne konstrukcije, z rešetko v spodnjem delu, alu podboj z vmesnim distančnim profilom z izolacijo in z oblogo iz pločevine. Vrata so opremljena s samozapiralom, s kljuko po izboru projektanta in s cilindrično ključavnico. (skupni Kw&lt;1.6W/m2K, Rw&gt;32 dB)</t>
  </si>
  <si>
    <t>VP 08, dim. 148/288 cm</t>
  </si>
  <si>
    <t xml:space="preserve">Zunanja fasadna steklena stena; iz ALU profilov z vgrajenim termo členom in slepim podbojem, prašno barvano, barva po izbiri projektanta in termopan zasteklitvijo k= 1.1 W/m2K, varnostno steklo, fasadna stena sestavljena iz vratnega krila100+38/210 cm, dvokrilna kovinska vrata, polno vratno krilo iz panelne konstrukcije, alu podboj z vmesnim distančnim profilom z izolacijo in z oblogo iz pločevine. Ožje vratno krilo s sekundarnim odpiranjem. Vrata so opremljena s kljuko po izboru projektanta in s cilindrično ključavnico. (skupni Kw&lt;1.5W/m2K, Rw&gt;32dB, Ctr=-5dB (EN 20140))
</t>
  </si>
  <si>
    <t xml:space="preserve">OKNA NA FASADI </t>
  </si>
  <si>
    <t>OP 01, dim. 300/80 cm</t>
  </si>
  <si>
    <t xml:space="preserve"> Zunanj okno; iz ALU profilov, prašno barvani v barvi po izbiri projektanta, z vgrajenim termo členom in z termopam zasteklitvijo k= 1.1 W/m2K, varnostno steklo, matirano, z vmesnim distančnim profilom z izolacijo in oblogo iz pločevine, okno je opremljeno s kljuko po izboru projektanta, delno odpiranje na ventus, komplet z zunanjo polico iz ALU pločevine in notranjo leseno polico laminat (skupni Kw&lt;1.5W/m2K, Rw&gt;37dB, Ctr=-5dB(EN 20140))
</t>
  </si>
  <si>
    <t>OP 02, dim. 180/80 cm</t>
  </si>
  <si>
    <t>OP 03, dim. 564-610//273-342 cm</t>
  </si>
  <si>
    <t xml:space="preserve"> Zunanj fiksno okno; iz ALU fasadnih profilov s termo členom, prašno barvano, barva po izbiri projektanta in z termopam zasteklitvijo k= 1.1 W/m2K, varnostno steklo, sončnozaščitno in toplotnoizolacijsko steklo, 60% zatemnitev, notranji screen roloji z refleksijo cca.50%,  propustnost svetlobe max. 3%, komplet z zunanjo polico iz ALU pločevine in notranjo leseno polico iz vezane plošče ali laminat.
Steklena  stena zastekljena s termopan varnostnim steklom,
z vmesnim distančnim profilom z izolacijo in z oblogo iz pločevine. (skupni Kw&lt;1.5W/m2K, Rw&gt;32dB, Ctr=-5dB(EN 20140))
</t>
  </si>
  <si>
    <t>ON 01, dim. 153-196//355 cm</t>
  </si>
  <si>
    <t xml:space="preserve">ALU stena iz iz fasadnih profilov s termo členom in slepim podbojem, prašno barvano, barva po izbiri projektanta in z termopam zasteklitvijo k= 1.1 W/m2K, varnostno steklo, komplet z zunanjo polico iz ALU pločevine in notranjo leseno polico iz laminat.
Okno zastekljeno s termopan varnostnim steklom, z vmesnim distančnim profilom z izolacijo in z oblogo iz pločevine. Zgornje polje okna se odpira na ventus in je opremljeno s kljuko po izboru arhitekta. (skupni Kw&lt;1.5W/m2K, Rw&gt;37dB, Ctr=-5dB(EN 20140))
</t>
  </si>
  <si>
    <t>ON 02, dim. 242//98 cm</t>
  </si>
  <si>
    <t xml:space="preserve">ALU stena iz iz fasadnih profilov s termo členom in slepim podbojem, prašno barvano, barva po izbiri projektanta in z termopam zasteklitvijo k= 1.1 W/m2K,  komplet z zunanjo polico iz ALU pločevine in notranjo leseno polico iz laminat.
Okno zastekljeno s termopan steklom, z vmesnim distančnim profilom z izolacijo in z oblogo iz pločevine. Zgornje polje okna se odpira na ventus in je opremljeno s kljuko po izboru arhitekta. (skupni Kw&lt;1.5W/m2K, Rw&gt;37dB, Ctr=-5dB(EN 20140))
</t>
  </si>
  <si>
    <t>15.</t>
  </si>
  <si>
    <t>ON 03, dim. 277//98 cm</t>
  </si>
  <si>
    <t xml:space="preserve">ALU stena iz iz fasadnih profilov s termo členom in slepim podbojem, prašno barvano, barva po izbiri projektanta in z termopam zasteklitvijo k= 1.1 W/m2K,  v spodnjem delu varnostno steklo, komplet z zunanjo polico iz ALU pločevine in notranjo leseno polico iz laminat.
Okno zastekljeno s termopan steklom, z vmesnim distančnim profilom z izolacijo in z oblogo iz pločevine,  okno je opremljeno s kljuko po izboru arhitekta. (skupni Kw&lt;1.5W/m2K, Rw&gt;37dB, Ctr=-5dB(EN 20140))
</t>
  </si>
  <si>
    <t>16.</t>
  </si>
  <si>
    <t>ON 04, dim. 242//98 cm</t>
  </si>
  <si>
    <t xml:space="preserve">ALU stena iz iz fasadnih profilov s termo členom in slepim podbojem, prašno barvano, barva po izbiri projektanta in z termopam zasteklitvijo k= 1.1 W/m2K,  v spodnjem delu varnostno steklo, komplet z zunanjo polico iz ALU pločevine in notranjo leseno polico iz laminat, 60% zatemnitev.
Okno zastekljeno s termopan steklom, z vmesnim distančnim profilom z izolacijo in z oblogo iz pločevine,  okno je opremljeno s kljuko po izboru arhitekta. (skupni Kw&lt;1.5W/m2K, Rw&gt;37dB, Ctr=-5dB(EN 20140))
</t>
  </si>
  <si>
    <t>17.</t>
  </si>
  <si>
    <t>ON 05, dim. 428//237 cm</t>
  </si>
  <si>
    <t xml:space="preserve">ALU stena iz iz fasadnih profilov s termo členom in slepim podbojem, prašno barvano, barva po izbiri projektanta in z termopam zasteklitvijo k= 1.1 W/m2K,  v spodnjem delu varnostno steklo, komplet z zunanjo polico iz ALU pločevine in notranjo leseno polico iz vodoodporna vezana plošča ali laminat, sončnozaščitno in toplotnoizolacijsko steklo, 60% zatemnitev, notranji screen roloji z refleksijo cca 50%, propustnost svetlobe max. 3%
Steklena stena zastekljena s termopan varnostnim steklom, z vmesnim distančnim profilom z izolacijo in z oblogo iz pločevine. Polje ki se odpira je opremljeno s kljuko po izboru arhitekta. (skupni Kw&lt;1.5W/m2K, Rw&gt;37dB, Ctr=-5dB(EN 20140))
</t>
  </si>
  <si>
    <t>18.</t>
  </si>
  <si>
    <t>ON 06 in 07, dim. 110//216 cm</t>
  </si>
  <si>
    <t xml:space="preserve"> Zunanje okno; iz ALU profilov, prašno barvani v barvi po izboru projektanta,  z vgrajenim termo členom in z termopam zasteklitvijo k= 1.1 W/m2K, varnostno steklo, z vmesnim distančnim profilom z izolacijo in oblogo iz pločevine, okno je opremljeno s kljuko po izboru projektanta,  komplet z zunanjo polico iz ALU pločevine in notranjo leseno polico laminat (skupni Kw&lt;1.5W/m2K, Rw&gt;37dB, Ctr=-5dB(EN 20140))
</t>
  </si>
  <si>
    <t>19.</t>
  </si>
  <si>
    <t>ON 08, dim. 90//230 cm</t>
  </si>
  <si>
    <t xml:space="preserve"> Zunanje okno; iz ALU profilov, prašno barvani v barvi po izboru projektanta,  z vgrajenim termo členom in z termopam zasteklitvijo k= 1.1 W/m2K, varnostno steklo, sončnozaščitno in toplotnoizolacijsko steklo, 60% zatemnitev, notranji screen roloji z refleksijo cca.50%,  propustnost svetlobe max. 3%, 
z vmesnim distančnim profilom z izolacijo in oblogo iz pločevine, okno je opremljeno s kljuko po izboru projektanta in s cilindrično ključavnico,  komplet z zunanjo polico iz ALU pločevine in notranjo leseno polico laminat (skupni Kw&lt;1.5W/m2K, Rw&gt;32dB))
</t>
  </si>
  <si>
    <t>Skupaj Alu stavbno pohištvo</t>
  </si>
  <si>
    <t>SLIKOPLESKARSKA DELA</t>
  </si>
  <si>
    <t xml:space="preserve">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Kvaliteta materialov morajo ustrezati zahtevam iz projekta. </t>
  </si>
  <si>
    <t>izvajalec mora z glavnim izvajalcem uskladiti pogoje za primerno izvedbo površin za izvedbo del in izvesti pregled že izvedenih površin</t>
  </si>
  <si>
    <t>izvesti mora vsa potrebna preddela za pripravo površin za pleskanje</t>
  </si>
  <si>
    <t>opleskane površine se izjajajo z osnovnim in 2x pleskanjem, morajo biti enotnega tona, ne smejo se poznati sledovi od slikopleskarskega orodja</t>
  </si>
  <si>
    <t xml:space="preserve">barvo določi odgovorni projektant arhitekture,  upoštevsti je potrebno 30% površin v intenzivnih barvnih tonih </t>
  </si>
  <si>
    <t>izvajalec je dolžan izvesti zaščito vseh vgrajenih materialov in izdelkov ob izvajanju pleskanja in izvesti čiščenje po delih</t>
  </si>
  <si>
    <t>delovni odre za izvedbo pleskarskih del je dolžan zagotoviti izvajalec slikopleskarskih del skladno s pogoji za zagotavljanje varnosti pri delu</t>
  </si>
  <si>
    <t xml:space="preserve"> vse zaheve iz prejšnjega odstavka</t>
  </si>
  <si>
    <t>pregled površin in snemanje mer na objektu</t>
  </si>
  <si>
    <t>vsa pripravljalna dela za pripravo površin za pleskanje, čiščenje in nanašanje emulzij</t>
  </si>
  <si>
    <t>predhodno zaščito prostorov, vgrajenih materialov in izdelkov</t>
  </si>
  <si>
    <t>izvedbo delovnih fiksnih in pomičnih odrov</t>
  </si>
  <si>
    <t>dobavo materiala in pomoižnega materiala ter izvedbo pleskanja</t>
  </si>
  <si>
    <t>odstranjevanje zaščite</t>
  </si>
  <si>
    <t>čiščenje prostorov po pleskanju</t>
  </si>
  <si>
    <t>Odprtine večje od 3m se odbijajo v celoti.</t>
  </si>
  <si>
    <t>Pleskanje instalacijskih napeljav ni upoštevano v tem popisu</t>
  </si>
  <si>
    <t>Enotna cena  mora biti določena za izvedbo po sistemu "ključ v roke". Zato mora enotna cena zajeti izdelavo vseh potrebnih detajlov in dopolnih del, katera je potrebno izvesti za dokončanje posameznih del, tudi če potrebni detajli in zaključki niso podrobno navedeni in opisani v popisu del, in so ta dopolnila nujna za pravilno funkcioniranje posameznih sistemov in elementov objekta</t>
  </si>
  <si>
    <t>Obračun del se vrši v merskih enotah, ki so označene v posamezni postavki. Odprtine večje od 3m se odbijajo v celoti.Pleskanje instalacijskih napeljav ni upoštevano v tem popisu</t>
  </si>
  <si>
    <t>Gletanje mavčnih sten in oblog vključno s predhodno pripravo podlage ter 2x pleskanje s poldisperzijsko barvo v tonu po izboru projektanta</t>
  </si>
  <si>
    <t>Pleskanje ometanih sten 2x s poldisperzijsko barvo v tonu po izboru projektantas predhodno pripravo podlage. Barva po izboru projektanta.</t>
  </si>
  <si>
    <t>Gletanje mavčnih stropov  vključno s predhodno pripravo podlage ter 2x pleskanje z disperzijsko barvo v tonu po izboru projektanta</t>
  </si>
  <si>
    <t>Brušenje in 2x kitanje AB  sten  vključno s predhodno pripravo podlage ter 2x pleskanje z disperzijsko barvo v tonu po izboru projektanta, Z16</t>
  </si>
  <si>
    <t>Skupaj slikopleskarska dela:</t>
  </si>
  <si>
    <t>Sestavni del popisa del so tudi poglavja v načrt arhitekture (PGD/PZI), podrobnejša navodila in zahteve ter jih je potrebno upoštevati v ceni za enoto : tehnično poročilo, sestave tlakov, streh in  sten, grafični del ter Načrt gradbenih konstrukcij  (statika)</t>
  </si>
  <si>
    <t>Splošne zahteve in določila: 
Splošna določila veljavna v RS, mora izvajalec del upoštevati v ponudbi in pri izvajanju del. Dela je potrebno izvajati po določilih veljavnih tehničnih predpisih za izvajanje. Vsi materiali za vgradnjo morajo biti ustrezno ccertificirani skladno z zakonom o gradbenih proizvodih in morajo ustrezati merodajnim standardom SIST in EN</t>
  </si>
  <si>
    <t xml:space="preserve">Ponudba mora zajemati:  </t>
  </si>
  <si>
    <t>snemanje potrebnih izmer na objektu in poročilo o merah pred začetkom del;</t>
  </si>
  <si>
    <t xml:space="preserve">priprava (kataloških) detajlov za izvedbo okpanih profilov, obdelavo špalet, stikov s stavbnim pohištvom;  </t>
  </si>
  <si>
    <t xml:space="preserve">čiščenje in pripeavo površin pred pričetkom dela;  </t>
  </si>
  <si>
    <t>B17izvedbo vseh pripravljalnih del na objektu;</t>
  </si>
  <si>
    <t>izvedbo fasadnih odrov</t>
  </si>
  <si>
    <t xml:space="preserve">dobavo in transport, skladiščenje in vgradnjo vsega osnovnega, pritrdilnega, spojnega in pomožnega materiala </t>
  </si>
  <si>
    <t xml:space="preserve"> čiščenje izdelkov in prostorov po izvršeni montaži ter zavarovanje do predaje naročniku</t>
  </si>
  <si>
    <t>vsa dela in ukrepe po določilih veljavnih predpisov varstva pri delu</t>
  </si>
  <si>
    <t>izvedbo zaključkov ob okenskih špaletah</t>
  </si>
  <si>
    <t>izvedbo zaključkov na stiku z okenskimi policami</t>
  </si>
  <si>
    <t xml:space="preserve"> vgradnjo dilatacijskih profilov na stiku s fasado iz drugih materialov</t>
  </si>
  <si>
    <t>izvedbo zaključnih odkapnih letev na stiku s coklom</t>
  </si>
  <si>
    <t>izvedbo ojačitev vogalov na okenskih odprtinah</t>
  </si>
  <si>
    <t xml:space="preserve"> izvedbo pokrivnih sistemskih letev na stiku s stavbnim pohištvom</t>
  </si>
  <si>
    <t xml:space="preserve"> izvedbo dilatacijskih stikov, kjer je to potrebno zaradi večjih dimenzij</t>
  </si>
  <si>
    <t>Izvajalec naj predhodno pripravi variantne vzorce fasade (barva in granulacija) po zahtevi projektanta v velikosti 1m/1m. Vse materiale mora pred vgradnjo potrditi odgovorni projektant arhitekture;</t>
  </si>
  <si>
    <t>Obračun del se vrši v merskih enotah, ki so označene v posamezni postavki. V navedenih površinah fasad so upoštevani odbitki okenskih in vratnih odprtin večji od 3m2</t>
  </si>
  <si>
    <t>1</t>
  </si>
  <si>
    <t>Dobava in izdelava fasadnega sistema  Z1 v sestavi: 
- tankoslojni samočistilni paroprepustni fasadni omet 0,5 cm (npr. StoTherm Classic s samočistilnim zaključnim slojem StoLotusan ali enakovredno). Končno strukturo in barvo ometa določi odg. projektant arhitekture, sestavljen armirni sloj; 2x brezcementna masa z organskimi vezivi, 2x armirna mrežica, toplotna izolacija - lamelna kamena volna deb. 15 cm</t>
  </si>
  <si>
    <t>2</t>
  </si>
  <si>
    <t>Dobava in izdelava fasadnega sistema - cokel Z10 v sestavi: 
- tankoslojni samočistilni paroprepustni fasadni omet 0,5 cm (npr. StoTherm Classic s samočistilnim zaključnim slojem StoLotusan ali enakovredno). Končno strukturo in barvo ometa določi odg. projektant arhitekture s silikonskim premazom proti odbojni vodi sestavljen armirni sloj; 2x brezcementna masa z organskimi vezivi, 2x armirna mrežica, toplotna izolacija iz plošč XPS (npr. Fibran xps 300-L ali enakovredno) deb. 15 cm</t>
  </si>
  <si>
    <t>Dobava in izdelava fasadnega sistema- parapet Z11 v sestavi: 
- tankoslojni samočistilni paroprepustni fasadni omet 0,5 cm (npr. StoTherm Classic s samočistilnim zaključnim slojem StoLotusan ali enakovredno). Končno strukturo in barvo ometa določi odg. projektant arhitekture s silikonskim premazom proti odbojni vodi, sestavljen armirni sloj; 2x brezcementna masa z organskimi vezivi, 2x armirna mrežica, toplotna izolacija iz plošč XPS (npr. Fibran xps 300-L ali enakovredno) deb. 5 cm</t>
  </si>
  <si>
    <t>Skupaj fasaderska dela:</t>
  </si>
  <si>
    <t>oz.</t>
  </si>
  <si>
    <t>po.</t>
  </si>
  <si>
    <t>Opis</t>
  </si>
  <si>
    <t>EM</t>
  </si>
  <si>
    <t>KOLIČINA</t>
  </si>
  <si>
    <t>CENA/EM</t>
  </si>
  <si>
    <t>VREDNOST</t>
  </si>
  <si>
    <t>SPLOŠNA NAVODILA</t>
  </si>
  <si>
    <t xml:space="preserve">Ponudnik mora priložiti spričevala neodvisnih organov,ki potrjujejo  da ima ponudnik zagotovljeno kakovost vezano na : </t>
  </si>
  <si>
    <t xml:space="preserve">a. dobavo in montažo športne opreme,                                            </t>
  </si>
  <si>
    <t xml:space="preserve">b. varjenje kovinskih konstrukcij                                                                        </t>
  </si>
  <si>
    <t>c. uveden sistem ravnanja z okoljem</t>
  </si>
  <si>
    <t>Sistemi zagotavljanje kakovosti morajo temeljiti na ustrezni seriji evrospkih standardov,potrjenih s strani organov, ki so usklajeni s serijo evropskih standardov v zvezi z izdajanjem potrdil.</t>
  </si>
  <si>
    <t>skladno S 46. členom  (standardi za zagotovitev kakovosti)  ZJN-2</t>
  </si>
  <si>
    <t>ELEKTROINŠTALACIJE</t>
  </si>
  <si>
    <t xml:space="preserve"> -napajanje z električno energijo je iz stikalnega bloka, ki je predviden v projektu za objekt. V stikalnem bloku je del  iz katerega se napaja električna športna oprema zaščiten z električnim stikalom na diferenčni tok (FID)</t>
  </si>
  <si>
    <t xml:space="preserve"> - priključek elektro pogona pripravi izvajalec el.instalacij objekta na predvideni lokaciji</t>
  </si>
  <si>
    <t>I.</t>
  </si>
  <si>
    <t xml:space="preserve">ŠPORTNI POD  </t>
  </si>
  <si>
    <t>DOBAVA MATERIALA IN POLAGANJE TOČKOVNO ELASTIČNE, BREZŠIVNE, VODONEPROPUSTNE PREVLEKE ZA DVORANSKO UPORABO, SESTAVLJENE IZ:</t>
  </si>
  <si>
    <t>·         Premaz nosilne podlage (beton/estrih), kot lepilo za gumirani tepih, kot naprimer HERCULAN UN 700</t>
  </si>
  <si>
    <t>·         Podložni sloj: vezani gumi granulat 7mm, črne barve, predfabricirano v rolah, kot naprimer HERCULAN CUSHION MF 7mm</t>
  </si>
  <si>
    <t>·         Vmesni sloj: vodonepropustni premaz, kot naprimer HERCULAN EG 120</t>
  </si>
  <si>
    <t>·         Površinski samorazlivni poliuretanski sloj v dveh plasteh, 2mm, kot naprimer HERCULAN EX 800 in HERCULAN PU 100 W, po barvni karti dobavitelja, komplet z zaključnimi letvicami ob zidu (po izboru projektanta arhitekture), T1</t>
  </si>
  <si>
    <t>Skupaj športni pod</t>
  </si>
  <si>
    <t>Zarisovanje  igrišč:</t>
  </si>
  <si>
    <t>* košarka</t>
  </si>
  <si>
    <t>grt</t>
  </si>
  <si>
    <t>* badminton</t>
  </si>
  <si>
    <t>Skupaj zarisovanje  igrišč</t>
  </si>
  <si>
    <t>komplet</t>
  </si>
  <si>
    <t>MEHKE OBLOGE STEN</t>
  </si>
  <si>
    <t xml:space="preserve">Dobava 240 cm visoke  mehke zaščite stene. Plošče se lepijo na gladko zidno površino. Sestava:  </t>
  </si>
  <si>
    <t>* PU pena debeline 15 mm, gostota 115 kg/m3, v ploščah max. širine 68 cm, z zarobljenimi vsemi štirimi robovi. Vrhnji sloj debeline 5 mm iz velurja v barvi po izboru projektanta oz. investitorja.</t>
  </si>
  <si>
    <t>Skupaj mehka zaščita stene</t>
  </si>
  <si>
    <t xml:space="preserve">m2 </t>
  </si>
  <si>
    <t>SKUPAJ  OPREMA</t>
  </si>
  <si>
    <t>Za premoščanje višinske razlike med etažama, se ob stopniščnem jedru iz 20cm ab stene, izvede poševno invalidsko dvižno ploščad z električnim motorjem in nosilnostjo do 300kg</t>
  </si>
  <si>
    <t>Nosilnost: 300 kg</t>
  </si>
  <si>
    <t>Višina dviga: 3,40 m</t>
  </si>
  <si>
    <t>Hitrost vožnje: 0,07 m/s, z mehkim startom</t>
  </si>
  <si>
    <t>Dolžina vodil: cca. 12,00 m</t>
  </si>
  <si>
    <t>Zavijanje: 4 x 90°</t>
  </si>
  <si>
    <t>Vrsta pogona: električni</t>
  </si>
  <si>
    <t>El. priključek: 230 V (AC) – monofazni</t>
  </si>
  <si>
    <t>El. instalacija: primerna za notranjo uporabo</t>
  </si>
  <si>
    <t>Namestitev pogona: v sklopu vodila</t>
  </si>
  <si>
    <t>Velikost ploščadi: 1050 x 850 mm</t>
  </si>
  <si>
    <t>Upravljanje: avtomatsko dvigovanje in spuščanje ploščadi in varovalne ograje. Ploščad je opremljena z gumbom STOP, ter tipkalom na spiralni žici s tipkami za upravljanje. Ročaja, ki služita kot opiralo pri vožnji v stoje, oziroma držala sta nameščena na ploščadi. Pod ploščadi je iz nedrseče ALU rebraste pločevine.</t>
  </si>
  <si>
    <t>Namestitev: notranja</t>
  </si>
  <si>
    <t>Pritrditev: vodila ploščadi so pritrjena na stopnišče, aluminijasta vodila, barvana v RAL 9006</t>
  </si>
  <si>
    <t>Sklapljanje: ploščad se sklaplja avtomatsko</t>
  </si>
  <si>
    <t>Varnost: dvojni varnostni pod ploščadi za preprečitev stiska, ter dve varnostni letvi na skrajnih točkah za primer trka sta nameščeni po celotni višini ploščadi. Ploščad je opremljena s posebno ročico za ročni spust v primeru izpada električne energije, končna stikala na vodilu, ter zavora (lovilna naprava) za preprečitev zdrsa.</t>
  </si>
  <si>
    <t>Skupaj invalidska dvižna ploščad</t>
  </si>
  <si>
    <t>M5</t>
  </si>
  <si>
    <t>POPIS MATERIALA IN DEL - STROJNE INSTALACIJE</t>
  </si>
  <si>
    <t>Investitor:</t>
  </si>
  <si>
    <t>Občina Ajdovščina</t>
  </si>
  <si>
    <t>Cesta 5. maja 6a</t>
  </si>
  <si>
    <t>5270 Ajdovščina</t>
  </si>
  <si>
    <t>Objekt:</t>
  </si>
  <si>
    <t xml:space="preserve">UREDITEV VAŠKEGA JEDRA V KRAJEVNI </t>
  </si>
  <si>
    <t>SKUPNOSTI CESTA</t>
  </si>
  <si>
    <t>VEČNAMENSKI OBJEKT IN PARKIRIŠČE</t>
  </si>
  <si>
    <t>ID:</t>
  </si>
  <si>
    <t>13-11-02-2</t>
  </si>
  <si>
    <t>Datum:</t>
  </si>
  <si>
    <t>17.12.2013</t>
  </si>
  <si>
    <t>Vsa dela na objektu se morajo izvajati v skladu z načrti ter popisi materiala in del faze PZI.</t>
  </si>
  <si>
    <t>Vsi proizvajalci in tipi naprav in elementov v popisu materiala in del so navedeni  "kot na primer  (npr.:)". Oznake naprav služijo kot pomoč pri določitvi tehnične ustreznosti. Vse proizvajalce (tipe) naprav v popisu materiala in del potrdi investitor.</t>
  </si>
  <si>
    <t>Pri izdelavi ponudbe morajo biti vse spremembe proizvajalcev (tipov) naprav navedene in jasno označene. Spremembe potrdi investitor ali pooblaščeni nadzor nad izvedbo gradnje.</t>
  </si>
  <si>
    <t>Vse naprave in elemente se mora dobaviti z ustreznimi certifikati, atesti, garancijami, navodili za obratovanje in vzdrževanje v slovenskem jeziku.</t>
  </si>
  <si>
    <t>Pri vseh napravah in elementih je potrebno upoštevati transportne in vgradne stroške ter stroške zavarovanja in zaščite.</t>
  </si>
  <si>
    <t>Pri vseh elementih je potrebno upoštevati spojni in tesnilni material.</t>
  </si>
  <si>
    <t>Vse naprave in elemente mora vgraditi strokovno usposobljeno osebje, skladno z podrobnimi navodili proizvajalca. Po potrebi naprave vgradi osebje pooblaščeno za montažo.</t>
  </si>
  <si>
    <t>Pri vseh sistemih se upošteva tlačne preizkus, preizkuse tesnosti in druge potrebne preizkuse s sestavo zapisnikov.</t>
  </si>
  <si>
    <t>Pri vseh napravah je potrebno upoštevati stroške zagona, meritve, nastavitev obratovalnih količin in šolanje predstavnika investitorja, s sestavo zapisnikov.</t>
  </si>
  <si>
    <t>Pri ventilacijskih in klimatizacijskih napravah je potrebno upoštevati zahteve za preskus in prevzem sistema iz  pravilnika o prezračevanju in klimatizaciji stavb.</t>
  </si>
  <si>
    <t>Centralni nadzorni sistem CNS: Vsak krmilnik mora omogočati komunikacijo preko TCP/IP MODBUS protokola.  Omogočati mora branje relevantni podatkov o stanju naprave, obratovalne ure in vse napake z opisi. Omogočati mora vlivanje na delovanje naprave v smislu vklop/izklop in stopenjsko delovanje, če je to potrebno. Vsak krmilnik mora imeti brezpotencialni izhod DO: napaka in digitalni vhod DI: vklop/izklop naprave. V primeru da je možno stopenjsko krmiljenje, mora zagotoviti več DI.. Dobavitelj krmilnika mora ob dobavi izročiti dokumentacijo vseh razpoložljivijh sponk s funkcionalnim opisom. Poleg tega mora izročiti tabelo lokacij spremenljivk, ki jih lahko beremo preko TCP/IP MODBUSA, kot tudi tabelo spremenljivk, na katere lahko vplivamo - vpisujemo vrednosti preko bus povezave. Za vse naprave je zahtevano delovanje po urniku. Urnik se vzpostavi centralno na nadzornem računalniku in se prenese na posamezne naprave.</t>
  </si>
  <si>
    <t>REKAPITULACIJA - STROJNE INSTALACIJE</t>
  </si>
  <si>
    <t>SKUPAJ:</t>
  </si>
  <si>
    <t>DDV (22%):</t>
  </si>
  <si>
    <t>SKUPAJ Z DDV:</t>
  </si>
  <si>
    <t>1.1</t>
  </si>
  <si>
    <t>ZUNANJI VODOVOD</t>
  </si>
  <si>
    <t>No</t>
  </si>
  <si>
    <t>enota</t>
  </si>
  <si>
    <t>količina</t>
  </si>
  <si>
    <t>cena/enota</t>
  </si>
  <si>
    <t>cena</t>
  </si>
  <si>
    <t>PRIKLJUČITEV NA VODOVOD</t>
  </si>
  <si>
    <t>Izdelava priključka na obstoječ vodovod, komplet s spojnimi kosi in tesnilnim materilom</t>
  </si>
  <si>
    <t>tip:</t>
  </si>
  <si>
    <t>DN25</t>
  </si>
  <si>
    <t>kpl.</t>
  </si>
  <si>
    <t>JEKLENA POCINKANA CEV</t>
  </si>
  <si>
    <t>Nelegirana jeklena cev za varenje in vrezovanje, SIST EN 10255, material L195, vroče cinkana. 
Komplet z navojnimi fazonskimi kosi (kolena, odcepi, redukcije...), ter tesnilnim materialom.
Zaščitena s trdo PE folijo (DIN 30670). 
Vse fazonske kose se zaščiti z bitumenskim trakom "DEKORODAL".</t>
  </si>
  <si>
    <t xml:space="preserve">Dobava in montaža: </t>
  </si>
  <si>
    <t>DN 25 (33,7×3,25)</t>
  </si>
  <si>
    <t>m</t>
  </si>
  <si>
    <t>HORIZONTALNI VODOMER</t>
  </si>
  <si>
    <t>Horizontalni hišni vodomer z navojnimi priključki, komplet s holendri in tesnilnim materialom.</t>
  </si>
  <si>
    <t>npr:</t>
  </si>
  <si>
    <t>DIEHL</t>
  </si>
  <si>
    <t>M-NR 25</t>
  </si>
  <si>
    <t>Q=3,5 m3/h</t>
  </si>
  <si>
    <t>Dobava in montaža:</t>
  </si>
  <si>
    <t>kos.</t>
  </si>
  <si>
    <t>REDUCIRNI VENTIL</t>
  </si>
  <si>
    <t>Regulator tlaka z vretenom za nastavitev končnega tlaka, z manometrom, z navojnimi priključki, komplet s holendri in tesnilnim materialom in vijaki.</t>
  </si>
  <si>
    <t>BRAUKMANN</t>
  </si>
  <si>
    <t>D 06 F-25A</t>
  </si>
  <si>
    <t>p1= 1,5÷6 bar</t>
  </si>
  <si>
    <t>KROGELNA PIPA N</t>
  </si>
  <si>
    <t>Krogelna pipa z notranjima navojnima priključkoma in zaporno ročico.</t>
  </si>
  <si>
    <t>npr.:</t>
  </si>
  <si>
    <t>DN 25 (pN16)</t>
  </si>
  <si>
    <t>PROTIPOVRATNI VENTIL N</t>
  </si>
  <si>
    <t>Protipovratni vzmetni ventil z zaporno ročico z možnosjo blokade z notranjima navojnima priključkoma.</t>
  </si>
  <si>
    <t>DN25 (pN16)</t>
  </si>
  <si>
    <t>ČISTILNI KOS N</t>
  </si>
  <si>
    <t>Čistilni kos z notranjima navojnima priključkoma.</t>
  </si>
  <si>
    <t>KROGELNA PIPA</t>
  </si>
  <si>
    <t>Krogelna pipa z notranjim in zunanjim navojnim priključkom, zaporno ročico in nastavkom za gumi cev, komplet s tesnilnim materialom.</t>
  </si>
  <si>
    <t>DN15 (pN16)</t>
  </si>
  <si>
    <t>POKROV JAŠKA</t>
  </si>
  <si>
    <t>Litoželezni pokrov, komplet z okvirjem za vgradnjo v beton.
Vodotesen.</t>
  </si>
  <si>
    <t>B×B= 600×600 mm</t>
  </si>
  <si>
    <t>F= 150 Kn</t>
  </si>
  <si>
    <t>Spiranje in dezinfekcija:</t>
  </si>
  <si>
    <t>Spiranje in dezinfekcija razvoda sanitarne vode, izdelava zapisnika.</t>
  </si>
  <si>
    <t>Pripravljalna dela, zarisovanje, izmere…</t>
  </si>
  <si>
    <t>%</t>
  </si>
  <si>
    <t>Prevoz materiala na gradbišče, skladiščenje na gradbišču,  zavarovanje…</t>
  </si>
  <si>
    <t>Zidarska dela in gradbena pomoč inštalaterjem:
- vrtanje lukenj do Ø200 
- izdelava zidnih rež
- pozidave prebojev…</t>
  </si>
  <si>
    <t>1.2</t>
  </si>
  <si>
    <t xml:space="preserve">NOTRANJI VODOVOD </t>
  </si>
  <si>
    <t>NOSILNA KONSTRUKCIJA UMIVALNIK</t>
  </si>
  <si>
    <t>Nosilna konstrukcija za umivalnik, za univerzalno vgradnjo, sestoječa iz: 
- jekleni okvir, površinko zaščiten s praškanjem in opleskan,
- nastavljive nogice 0÷24 cm,
- armaturna priključka mrzle in tople vode DN15-ZN,
- set za pritrditev umivalnika M10,
- nastavljiva montažna plošča za armaturne priključke, 
- PE odtočno koleno Ø50,
- drobni pritrdilni material.
H=82-98 cm</t>
  </si>
  <si>
    <t>GEBERIT</t>
  </si>
  <si>
    <t>Duofix 111.468.00.1</t>
  </si>
  <si>
    <t>NOSILNA KONSTRUKCIJA WC</t>
  </si>
  <si>
    <t>Nosilna konstrukcija za WC školjko, aktiviranje spredaj, za univerzalno vgradnjo, sestoječa iz: 
- jekleni okvir, površinko zaščiten s praškanjem in opleskan,
- predmontirani in izolirani splakovanik s sprožilnim mehanizmom spredaj ,
- nastavljive nogice 0÷20 cm,
- set za pritrditev WC školjke M12,
- nastavljiva montažna plošča za armaturne priključke, 
- armaturni priključek mrzle vode DN15-ZN,
- PE odtočno koleno Ø90,
- sifon
- drobni pritrdilni material.
H=112-130 cm</t>
  </si>
  <si>
    <t>Duofix 111.311.00.5</t>
  </si>
  <si>
    <t>WC ŠKOLJKA</t>
  </si>
  <si>
    <t>WC školjka iz sanitarnega porcelana s stenskim odtokom DN100, komplet z:
- sedežna deska, 
- drobni pritrdilni material za montažo na konzolo.</t>
  </si>
  <si>
    <t>DOLOMITE</t>
  </si>
  <si>
    <t>GARDA</t>
  </si>
  <si>
    <t>B×L= 525×360 mm</t>
  </si>
  <si>
    <t>UMIVALNIK</t>
  </si>
  <si>
    <t>Umivalnik sestoječa iz: 
- umivalnik iz sanitarne keramike za montažo na zid,
- drobni pritrdilni material za montažo.</t>
  </si>
  <si>
    <t>ASOLO J347000</t>
  </si>
  <si>
    <t>B×L= 500×500 mm</t>
  </si>
  <si>
    <t xml:space="preserve">PIPA UMIVALNIK MEŠALNA </t>
  </si>
  <si>
    <t>Kromirana stoječa enoročna mešalna pipa z veznima cevkama, komplet z: 
2×kotni ventil DN15, 
1× kromiran izliv s sifonom DN32, s čepom in zapiralnim mehanizmom</t>
  </si>
  <si>
    <t>ARMAL</t>
  </si>
  <si>
    <t>Vizija</t>
  </si>
  <si>
    <t xml:space="preserve">PIPA UMIVALNIK </t>
  </si>
  <si>
    <t>Kromirana zidna pipa DN15, z navojnim priključkom DN15 za gibko cev (pralni, pomivalni stroj…)</t>
  </si>
  <si>
    <t>56-200-400</t>
  </si>
  <si>
    <t>PIPA KORITO - ZIDNA</t>
  </si>
  <si>
    <t>Zidna enoročna mešalna baterija z dolgim izpustom, komplet kromiranima rozetama.
Pomivalno korito v sklopu opreme.</t>
  </si>
  <si>
    <t xml:space="preserve">npr.: </t>
  </si>
  <si>
    <t xml:space="preserve">tip: </t>
  </si>
  <si>
    <t>ORIA 58-940-100</t>
  </si>
  <si>
    <t>PIPA KORITO MEŠALNA</t>
  </si>
  <si>
    <t>Kromirana stoječa enoročna mešalna, z veznima cevkama, komplet z: 
2×kotni ventil DN15, 
1× kromiran izliv s sifonom DN32, s čepom in zapiralnim mehanizmom
Pomivalno korito v sklopu opreme.</t>
  </si>
  <si>
    <t>58-3927-100-033</t>
  </si>
  <si>
    <t xml:space="preserve">TUŠ KAD  </t>
  </si>
  <si>
    <t xml:space="preserve">Tušna kad iz sanitarne keramike, komplet z: odlivni kos s sifonskim lokom DN32, kromirana izlivna rozeta  </t>
  </si>
  <si>
    <t>LIBIJA</t>
  </si>
  <si>
    <t>B×B= 800×800 mm</t>
  </si>
  <si>
    <t>MEŠALNA BATERIJA TUŠA</t>
  </si>
  <si>
    <t>Zidna tušna enoročna mešalna baterija, komplet s pršno glavo, gumi armirano opleteno vezno cevjo, držalomn za pršno glavo, kromiranima rozetama ter drobnim pritrdilnim in tesnilnim materialom</t>
  </si>
  <si>
    <t>GLEDALO</t>
  </si>
  <si>
    <t>Ogledalo, s poličko, svetilko in električno vtičnico, komplet z drobnim pritrdilnim materialom za montažo na zid.</t>
  </si>
  <si>
    <t>INDA</t>
  </si>
  <si>
    <t>Inda 3874</t>
  </si>
  <si>
    <t>B×H = 630×820 mm</t>
  </si>
  <si>
    <t>DRŽALO - TEKOČE MILO</t>
  </si>
  <si>
    <t xml:space="preserve">Medeninasto kromirano držala za tekoče milo, z kromirano posodico 0,5 l, komplet s pritrdilnim materialom za montažo na zid </t>
  </si>
  <si>
    <t>Hotellerie 567</t>
  </si>
  <si>
    <t>DRŽALO - PAPIRNATE BRISAČE</t>
  </si>
  <si>
    <t>Medeninasto kromirano držalo za papirnate brisače v roli, objestransko vpeto, komplet z drobnim pritrdilnim materialom za montažo na zid</t>
  </si>
  <si>
    <t>Hotellerie 416</t>
  </si>
  <si>
    <t>L = 220 mm</t>
  </si>
  <si>
    <t>DRŽALO - MILO</t>
  </si>
  <si>
    <t xml:space="preserve">Medeninasto kromirano držala za milo, s steklenim vložkom, komplet s pritrdilnim materialom za montažo na zid </t>
  </si>
  <si>
    <t>Export 2210/CM</t>
  </si>
  <si>
    <t>DRŽALO - BRISAČE</t>
  </si>
  <si>
    <t>Medeninasto kromirano držalo za brisače, objestransko vpeto, komplet z drobnim pritrdilnim materialom za montažo na zid</t>
  </si>
  <si>
    <t>Export 2290/CM</t>
  </si>
  <si>
    <t>L = 650 mm</t>
  </si>
  <si>
    <t>DRŽALO - WC PAPIR</t>
  </si>
  <si>
    <t>Držalo za toaletni papir, komplet z drobnim pritrdilnim materialom za montažo na zid</t>
  </si>
  <si>
    <t>Export 226/CM</t>
  </si>
  <si>
    <t>ŠČETKA WC</t>
  </si>
  <si>
    <t>Ščetka za WC školjko, komplet z posodo za hranjenje za montažo na steno.</t>
  </si>
  <si>
    <t>Export 714/B</t>
  </si>
  <si>
    <t>KOŠ</t>
  </si>
  <si>
    <t>Plastični koš za odpadne papirnate brisače, bele barve,  z nihajnim pokrovom.</t>
  </si>
  <si>
    <t>V= 25 l</t>
  </si>
  <si>
    <t xml:space="preserve">TLAČNI BOJLER </t>
  </si>
  <si>
    <t>Grelnik sanitarne vode za montažo pod umivalnik, sestoječ iz: bojler iz emajlirane pločevine, električni grelec, negorljiva izolacija, priključki DN15, gibke priključne cevi. 
Komplet z dvojnim, delovnim in varnostnim, potopnim termostatom električnega grelca (T max = 95°C).</t>
  </si>
  <si>
    <t>GORENJE TIKI</t>
  </si>
  <si>
    <t>GT 10 U</t>
  </si>
  <si>
    <t>V= 10 L</t>
  </si>
  <si>
    <t>P= 2,0 kW (230 V)</t>
  </si>
  <si>
    <t>VARNOSTNI SKLOP</t>
  </si>
  <si>
    <t>Varnostni sklop bojlerja sestoječ iz: vzmetni izpustni ventil in nepovratni ventil z navojnim priključkom, za sanitarno vodo.
Tlak odpiranja: p,max= 6 bar</t>
  </si>
  <si>
    <t>KOVINA</t>
  </si>
  <si>
    <t>KOTNI VENTIL</t>
  </si>
  <si>
    <t>Kotni ventil z navojnimi priključki, s kromirano rozeto.</t>
  </si>
  <si>
    <t>DN 15 (pN16)</t>
  </si>
  <si>
    <t>ZIDNA OMARICA</t>
  </si>
  <si>
    <t>Zidna omarica za podometno montažo, komplet z vrati z zapiralnim mehanizmom - ZA MEŠALNE IN ZAPORNE VENTILE</t>
  </si>
  <si>
    <t>L×B/H = 250×250/120 mm</t>
  </si>
  <si>
    <t>Pokrov iz toplo pocinkane rebraste pločevine, komplet z okvirjem za vgradnjo v beton, s tečaji in zapiralnim mehanizmom in pridržalno verižico.</t>
  </si>
  <si>
    <t>B×B= 300×300 mm</t>
  </si>
  <si>
    <t>PE-X CEV</t>
  </si>
  <si>
    <t>Večplastna cev v roli, iz zamreženega polietilena z aluminijastim sredjim slojem (PEx-Al-PEx), za sanitarno vodo.
Komplet s "PRESS" fazonskim kosi (T kosi, T reducirani kosi, kolena, spokje za jekleno cev...)</t>
  </si>
  <si>
    <t>UPONOR</t>
  </si>
  <si>
    <t>PE Ø18×2,25</t>
  </si>
  <si>
    <t>PE Ø25×2,5</t>
  </si>
  <si>
    <t>PE Ø32×3</t>
  </si>
  <si>
    <t>SITETIČNA IZOLACIJA</t>
  </si>
  <si>
    <t>Parozaporna izolacija iz ekspandiranega polimera,  odpornost na ogenj EN 13501: BL-s3, d0, cevaste oblike, difuzijska upornost (mi &gt; 7000), komplet z lepilom in samolepilnimi trakovi. 
Debelina: 10÷16 mm.</t>
  </si>
  <si>
    <t>ARMACELL</t>
  </si>
  <si>
    <t>AF-2 18 (DN 10)</t>
  </si>
  <si>
    <t>AF-2 25</t>
  </si>
  <si>
    <t>AF-2 35 (DN 25)</t>
  </si>
  <si>
    <t>PP ODTOČNA CEV</t>
  </si>
  <si>
    <t>Odtočna kanalizacijske cevi iz plipropilena - PP, s čašastim priključkom, po EN 1451.
Komplet s fazonskimi kosi (kolena, odcepi, redukcije…), tesnili in pritrdilnim materialom.</t>
  </si>
  <si>
    <t xml:space="preserve">POLOPLAST POLO-KAL NG </t>
  </si>
  <si>
    <t>PKEM - Ø 50</t>
  </si>
  <si>
    <t>PKEM - Ø 75</t>
  </si>
  <si>
    <t>PKEM - Ø 110</t>
  </si>
  <si>
    <t>PP TALNI SIFON - PRETOČNI</t>
  </si>
  <si>
    <t>Talni sifon pretočni, z Inox pokrovom 150×150 mm</t>
  </si>
  <si>
    <t>WAVIN</t>
  </si>
  <si>
    <t>HL 300 - Ø 50/40</t>
  </si>
  <si>
    <t>NOSILNI MATERIAL</t>
  </si>
  <si>
    <t>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t>
  </si>
  <si>
    <t>TLAČNI PREIZKUS</t>
  </si>
  <si>
    <t>Tlačni preizkusi strojnih instalacij. Vsi preizkusi se izvedejo skladno s standardi navedenimi v tehničnem poročilu.</t>
  </si>
  <si>
    <t>Sanitarna voda</t>
  </si>
  <si>
    <t>SPIRANJE IN DEZINFEKCIJA</t>
  </si>
  <si>
    <t>GASILNI APARAT (ABC)</t>
  </si>
  <si>
    <t>Gasilni aparat na suhi prah (ABC)
komplet z nastavkom za pritrditev na zid in drobnim pritrdilnim materialom. Aparat opremljen s certifikatom USM GA z vpisanim letom veljavnosti.</t>
  </si>
  <si>
    <t>ITPP Ribnica</t>
  </si>
  <si>
    <t>S-6</t>
  </si>
  <si>
    <t>Dobava in montaža</t>
  </si>
  <si>
    <t>2.1</t>
  </si>
  <si>
    <t>STROJNICA OGREVANJE- HLAJENJE</t>
  </si>
  <si>
    <t>ZRAČNO HLAJENI HLADILNI AGREGAT</t>
  </si>
  <si>
    <t>Zračno hlajeni kompaktni hladilec vode, zunanje izvedbe, za montažo na streho. Možnost inverznega obratovanja (toplotna črpalka).
Agregat sestoječ iz: električna krmilna omarica, zračni kondenzator, 2× aksialni ventilator z elektromotorjem, uparjalnik z direktno ekspanzijo (freon-voda), 1× kompresor z elektromotorjem.</t>
  </si>
  <si>
    <t>Komplet z:
1× odvajalec zraka z varnostno izpustnim ventilom in avtomatskim odzračevalnim lončkom
1× cirkulacijska črpalka
1× ekspanzijska posoda
1× stikalo pretoka (flow switch)
2× fleksibilni (antivibracijski) spojni kos DN32
1× daljinsko stikalo vklopa
1× komplet antivibracijskih podstavkov
1× praznilna pipa</t>
  </si>
  <si>
    <t>Zagon hladilnega agregata in nastavitev obratovalnih parametrov, z zapisnikom.</t>
  </si>
  <si>
    <t>AERMEC</t>
  </si>
  <si>
    <t>R410A C</t>
  </si>
  <si>
    <t>Q°h =8,7-28,7 kW</t>
  </si>
  <si>
    <t>E.E.R 2,3 W/W</t>
  </si>
  <si>
    <t>Q°g = 9,1-33,7 kW</t>
  </si>
  <si>
    <t>C.O.P 3,1 W/W</t>
  </si>
  <si>
    <t>Pel= 7,05 kW (400 V)</t>
  </si>
  <si>
    <t>Im =13 A</t>
  </si>
  <si>
    <t>B×L/H= 1750×750/1345 mm</t>
  </si>
  <si>
    <t xml:space="preserve">m= 308 kg </t>
  </si>
  <si>
    <t>ANLI 101 HP</t>
  </si>
  <si>
    <t>ELEKTRONSKA REGULACIJA</t>
  </si>
  <si>
    <t>Elektronska regulacija E5 in WMF ACS3KNT s komunikacijskim modulom ter tipalom sanitarne vode.</t>
  </si>
  <si>
    <t>E5 in VMF ACS3KNT</t>
  </si>
  <si>
    <t>U=230 V</t>
  </si>
  <si>
    <t>Digitalna regulacija za regulacijo ogrevanja in hlajenja, za montažo na steno za regulacijo in krmiljenje dveh mešalnih krogov komplet s tipali in zunanjim temperaturnim tipalom
1× mešalni krog
1× direkten krog
1× zunanje temp. tipalo
komplet s povezovalnim in pritrdilnim materialom.</t>
  </si>
  <si>
    <t>SELTRON</t>
  </si>
  <si>
    <t>WDC 10</t>
  </si>
  <si>
    <t>AKOMULATOR TOPLOTE</t>
  </si>
  <si>
    <t>Akumulator tople vode setoječi akumulator tople vode iz jeklene pločevine, zunaj zaščiten z osnovno barvo, s priključki za predtok in povratek dimenzije 8 x DN40, izpust in odzračevanje 2 x DN40, priključki za temperaturna tipala in termometre 4 x DN15", vključno toplotna izolacija iz poliruetanske pene debeline minimalno 100 m, trdi ABS zaščitni plašč.</t>
  </si>
  <si>
    <t>FRIGOR</t>
  </si>
  <si>
    <t>PSM 500</t>
  </si>
  <si>
    <t>V=500 l</t>
  </si>
  <si>
    <t>D=650/850 mm</t>
  </si>
  <si>
    <t>H=1685 mm</t>
  </si>
  <si>
    <t>m= 84 kg</t>
  </si>
  <si>
    <t>Grelnik sanitarne vode sestoječ iz: bojler iz emajlirane pločevine zašitena s Sinterflon premazom, magnezijeva anoda, izolacija iz mehkega poliuretana, trdi ABS ovoj, z vsemi priključki po načrtu.
Bojler se dobavi komplet s elektro grelcem z dvojnim delovnim in varnostnim termostatom.</t>
  </si>
  <si>
    <t>YPSILON 300</t>
  </si>
  <si>
    <t>V= 300 l</t>
  </si>
  <si>
    <t>D=790 mm</t>
  </si>
  <si>
    <t>H=1480 mm</t>
  </si>
  <si>
    <t>Pel= 2,0 kW (230 V)</t>
  </si>
  <si>
    <t>PLOŠČNI PRENOSNIK TOPLOTE - LOTANI</t>
  </si>
  <si>
    <t>Lotani ploščni prenosnik toplote, s navojnimi priključi. 
Izdela iz neravlečega jekla (Inox 1.4404).
Maksimalni nazivni tlak: pN 25.
Delovna temperatura: -10 ÷ 180°C.
Komplet z izolacijo in nosilno konzolo.</t>
  </si>
  <si>
    <t>DANFOSS</t>
  </si>
  <si>
    <t>XB 20-1 50</t>
  </si>
  <si>
    <t>Medij: voda / polipropilen glikol 25%</t>
  </si>
  <si>
    <t xml:space="preserve">Q° = 25 kW </t>
  </si>
  <si>
    <t>Tp = 40/35°C</t>
  </si>
  <si>
    <t>dp = 14 kPa</t>
  </si>
  <si>
    <t>Ts = 35/30°C</t>
  </si>
  <si>
    <t>dp,s = 19 kPa</t>
  </si>
  <si>
    <t>DN 25 (pN25)</t>
  </si>
  <si>
    <t>VZMETNI VARNOSTNI VENTIL</t>
  </si>
  <si>
    <t>Vzmetni varnostno izpustni ventil z navojnim priključkom in tesnilnim materialom</t>
  </si>
  <si>
    <t xml:space="preserve">VV 613 </t>
  </si>
  <si>
    <t>DN20</t>
  </si>
  <si>
    <t>p,max= 3,0 bar</t>
  </si>
  <si>
    <t>VV 606</t>
  </si>
  <si>
    <t>p,max= 6,0 bar</t>
  </si>
  <si>
    <t>EKSPANZIJSKA POSODA ZAPRTA</t>
  </si>
  <si>
    <t>Zaprta ekspanzijska posoda namenjena za vodo do 120°C, v skladu z DIN4807, izdelana iz korozijsko zaščitenega ohišja iz varjene jeklene pločevine in membrane, polnjena z dušikom, priključkom za tlačne preizkuse ter priključno pipo.</t>
  </si>
  <si>
    <t>PNEUMATEX</t>
  </si>
  <si>
    <t>Statico 35.3</t>
  </si>
  <si>
    <t>V= 35 l</t>
  </si>
  <si>
    <t>p=1,4 bar</t>
  </si>
  <si>
    <t>p_max= 3,0 bar</t>
  </si>
  <si>
    <t>Aquapresso AD 25.10</t>
  </si>
  <si>
    <t>p_max= 10,0 bar</t>
  </si>
  <si>
    <t>ČRPALKA ELEKTRONSKA</t>
  </si>
  <si>
    <t>Elekronsko krnmiljena obtočna črpalka z navojnima priključkoma, komplet s holandci in tesnilni</t>
  </si>
  <si>
    <t>GRUNDFOS</t>
  </si>
  <si>
    <t>MAGNA 32-100</t>
  </si>
  <si>
    <t>V° = 2,4 m3/h</t>
  </si>
  <si>
    <t>dp = 65 kPa</t>
  </si>
  <si>
    <t>P= 180 W (230 V)</t>
  </si>
  <si>
    <t>DN 32</t>
  </si>
  <si>
    <t>UPE 25-40 180</t>
  </si>
  <si>
    <t>V° = 1,1 m3/h</t>
  </si>
  <si>
    <t>dp = 27 kPa</t>
  </si>
  <si>
    <t>P= 60 W (230 V)</t>
  </si>
  <si>
    <t>DN 25</t>
  </si>
  <si>
    <t>TRIPOTNI VENTIL N</t>
  </si>
  <si>
    <t>Tripotni ventil z navojnimi  priključki, komplet z motornim pogonom - zvezni, končnimi stikali, spojnim in tesnilnim materialom</t>
  </si>
  <si>
    <t>VRG3 20/6,3+AMV 435</t>
  </si>
  <si>
    <t>DN 20</t>
  </si>
  <si>
    <t>Kvs= 6,3 m3/h</t>
  </si>
  <si>
    <t>U= 230 V</t>
  </si>
  <si>
    <t>TRIPOTNA PIPA N</t>
  </si>
  <si>
    <t>MV 3P + AVC05R</t>
  </si>
  <si>
    <t>DN 32 (pN16)</t>
  </si>
  <si>
    <t>Kvs= 12 m3/h</t>
  </si>
  <si>
    <t>DN 20 (pN16)</t>
  </si>
  <si>
    <t>DN 40 (pN16)</t>
  </si>
  <si>
    <t>Protipovratni vzmetni ventil z notranjima navojnima priključkoma.</t>
  </si>
  <si>
    <t>DN20 (pN16)</t>
  </si>
  <si>
    <t>DN32 (pN16)</t>
  </si>
  <si>
    <t>DN40 (pN16)</t>
  </si>
  <si>
    <t>TERMOMETER</t>
  </si>
  <si>
    <t>Okrogli bimetalni termometer 
(D= 80 mm), s priključkom zadaj</t>
  </si>
  <si>
    <t>FAR</t>
  </si>
  <si>
    <t>DN15</t>
  </si>
  <si>
    <t>T= 0÷120°C</t>
  </si>
  <si>
    <t>MANOMETER</t>
  </si>
  <si>
    <t>Okrogli manometer (D= 60 mm), z radialnim priključkom komplet z zapornim ventilom.</t>
  </si>
  <si>
    <t>p= 0÷6 bar</t>
  </si>
  <si>
    <t>ODZRAČEVALNI VENTIL</t>
  </si>
  <si>
    <t>Avtomatski odzačevalni ventil z priključno pipico</t>
  </si>
  <si>
    <t>DN 15 (pN 10)</t>
  </si>
  <si>
    <t>HIDRAVLIČNI RAZDELILEC</t>
  </si>
  <si>
    <t>Hidravlični razdelilec ogrevanja iz črne jeklene cevi, po DIN2440, z bombiranima dnema, priključki za praznilne pipice in vsemi priključki po načrtu.
Natančne mere izmeriti na objektu!</t>
  </si>
  <si>
    <t>DN×L= 50×100</t>
  </si>
  <si>
    <t>Priključek: 1 × DN40 n</t>
  </si>
  <si>
    <t>Priključek: 1 × DN32 n</t>
  </si>
  <si>
    <t>Priključek: 1 × DN25 n</t>
  </si>
  <si>
    <t>BAKRENA CEV - PALICE</t>
  </si>
  <si>
    <t>Bakrena brezšivna cev v palicah (L= 5 m), po SIST EN 1057, komplet s fazonskimi kosi (loki, odcepi, redukcije…), ter materialom za trdo lotanje</t>
  </si>
  <si>
    <t>Cu 28×1,5</t>
  </si>
  <si>
    <t>Cu 35×1,5</t>
  </si>
  <si>
    <t>Cu 42×1,5</t>
  </si>
  <si>
    <t>Parozaporna izolacija iz ekspandiranega polimera,  odpornost na ogenj EN 13501: BL-s3, d0, cevaste oblike, difuzijska upornost (mi &gt; 7000), komplet z lepilom in samolepilnimi trakovi. 
Debelina: 13÷19 mm.</t>
  </si>
  <si>
    <t>AF-3 28 (DN 20)</t>
  </si>
  <si>
    <t>AF-3 35 (DN 25)</t>
  </si>
  <si>
    <t>AF-3 42 (DN 32)</t>
  </si>
  <si>
    <t>NAPISI</t>
  </si>
  <si>
    <t>Plastičnih napisnih tablic z napisom v beli barvi za označevanje razvodov</t>
  </si>
  <si>
    <t>SMERNE PUŠČICE</t>
  </si>
  <si>
    <t>Plastičnih smernih puščic za označevanje predtoka in povratka</t>
  </si>
  <si>
    <t>Modra</t>
  </si>
  <si>
    <t>Rdeča</t>
  </si>
  <si>
    <t>JEKLENA POCINKANA CEV - EN 10255</t>
  </si>
  <si>
    <r>
      <t xml:space="preserve">Nelegirana jeklena cev za varenje in vrezovanje, SIST ISO 10255, </t>
    </r>
    <r>
      <rPr>
        <sz val="10"/>
        <color indexed="12"/>
        <rFont val="Times New Roman"/>
        <family val="1"/>
      </rPr>
      <t>minizirana,</t>
    </r>
    <r>
      <rPr>
        <sz val="10"/>
        <rFont val="Arial CE"/>
        <family val="2"/>
      </rPr>
      <t xml:space="preserve"> komplet z varilnimi fazonskimi kosi, ter varilnim materialom.</t>
    </r>
  </si>
  <si>
    <t>DN 100 (114,3×4,5)</t>
  </si>
  <si>
    <t>DN 125 (139,7×4,85)</t>
  </si>
  <si>
    <t>ANTIKOROZIJSKA ZAŠČITA</t>
  </si>
  <si>
    <t>Čiščenje in 2-krat korozijska zaščita cevi in nosilnega materiala v zvezi z centralno kurjavo. Zaščitna barva s temperaturno odpornostjo do 140°C</t>
  </si>
  <si>
    <t>Tessarol UNI</t>
  </si>
  <si>
    <t>SINTETIČNA IZOLACIJA</t>
  </si>
  <si>
    <t>Parozaporna izolacija iz ekspandiranega polimera,  odpornost na ogenj DIN4102-B1, v ploščah, difuzijska upornost (mi &gt; 7000), komplet z lepilom in samolepilnimi trakovi. 
Debelina: 32 mm</t>
  </si>
  <si>
    <t xml:space="preserve"> ARMACEL</t>
  </si>
  <si>
    <t xml:space="preserve">Armaflex AF-32MM </t>
  </si>
  <si>
    <t>GLIKOL</t>
  </si>
  <si>
    <t>Nestrupeni glikol za polnjenje sistema toplotne črpalke do toplotnega prenosnika in klimata na temperaturo zmrzlišča -25°C.</t>
  </si>
  <si>
    <t>l</t>
  </si>
  <si>
    <t>Spojni, tesnilni, nosilni in pritrdilni material, varilni material, nosilne objemke z zateznimi vijaki in gumiranim vložkom, jekleni profili, pocinkan perforiran trak, navojne palice in vijaki z vložki za vgradnjo v zid ali beton.</t>
  </si>
  <si>
    <t>Hlajenje</t>
  </si>
  <si>
    <t>ODZRAČEVANJE SISTEMA</t>
  </si>
  <si>
    <t>Polnjenje in odzračevanje sistema.</t>
  </si>
  <si>
    <t>Ogrevanje - hlajenje</t>
  </si>
  <si>
    <t>2.2</t>
  </si>
  <si>
    <t xml:space="preserve">TALNO GRETJE </t>
  </si>
  <si>
    <t xml:space="preserve">PRITRDILNA PLOŠČA </t>
  </si>
  <si>
    <t>Pritrdilna plošča talnega gretja, iz polistirena, višina čepkov 20 mm, za raster cevi 60, 120, 180 in 240 mm.</t>
  </si>
  <si>
    <t>L×B=1140×720 mm</t>
  </si>
  <si>
    <t>DODATEK - PLASTIFIKATOR</t>
  </si>
  <si>
    <t>Plastifikatojr (lateks) za mešanje v cementni estrih talnega gretja za boljše zalitje cevi (DIN  18160).</t>
  </si>
  <si>
    <t>OBROBNI TRAK</t>
  </si>
  <si>
    <t xml:space="preserve">Obrobni trak talnega gretja, iz polietilena, s pritrdilnim lepilnim trrakom in prekrivno folijo izolacije, debeline 10 mm, višine 150 mm. </t>
  </si>
  <si>
    <t>PAROZAPORNA FOLIJA</t>
  </si>
  <si>
    <t>PE - parozaporna folja.</t>
  </si>
  <si>
    <t>PE-x PLASTIČNA CEV</t>
  </si>
  <si>
    <t>Večplastna cev v roli, iz polietilena z aluminijastim sredjim slojem (PE-RT-Al-PE-RT), izdelane in certificirane po DVGW.</t>
  </si>
  <si>
    <t>PE-X Ø16×2</t>
  </si>
  <si>
    <t>DILETACIJSKA ZAŠČITNA CEV</t>
  </si>
  <si>
    <t>Dilatacijska zaščitna cev za zaščito cevi talnega gretja prehodu iz prostora v prostor</t>
  </si>
  <si>
    <t>Ø23 mm</t>
  </si>
  <si>
    <t>OMARICA</t>
  </si>
  <si>
    <t>Razdelilna omarica talnega ogrevanja iz pocinkane pločevine. Za podometno vgradnjo. Okvir in vratica barvano RAL 9010.</t>
  </si>
  <si>
    <t>L×B/H= 710 × 120÷180 / 820÷910 mm</t>
  </si>
  <si>
    <t>L×B/H= 950 × 120÷180 / 820÷910 mm</t>
  </si>
  <si>
    <t>RAZDELILEC</t>
  </si>
  <si>
    <t>Razdelilec talnega gretja sestoječ iz: 
2× držala za razdelilca talnega gretja,
1× INOX dovodni razdelilec DN25 z odcepi DN20 z nastavki in spojkami za pritrditev PE cevi Ø16, s priključnimi nastavljivimi ventili z merilci pretoka,
1× INOX odvodni razdelilcec DN25 z odcepi DN20 z nastavki in spojkami za pritrditev PE cevi Ø16, priključnimi ventili za pritrditev termoelektričnih pogonov
2× kos za termometer, 
2× Termometer Ø40, T= 0÷120°C,
2× polnilna pipica, 
2× avtomatski odzračevalni ventil.
Komplet z:
2× krogelna pipa z metuljno ročico DN25</t>
  </si>
  <si>
    <t>1013056</t>
  </si>
  <si>
    <t>Št. krogov = 7</t>
  </si>
  <si>
    <t>1013053</t>
  </si>
  <si>
    <t>Št. krogov = 4</t>
  </si>
  <si>
    <t>1013052</t>
  </si>
  <si>
    <t>Št. krogov = 3</t>
  </si>
  <si>
    <t>PRIKLJUČNI MODUL</t>
  </si>
  <si>
    <t>Priključni modul za priklop sobnih termostatov in termopogonov sestavjen:
- regulacijska tehnika
- transformator 230/24
- prikaz stanja napajanja</t>
  </si>
  <si>
    <t>C-33</t>
  </si>
  <si>
    <t>6 kanalov/8 termopogonov</t>
  </si>
  <si>
    <t>U=230/24 V</t>
  </si>
  <si>
    <t>TERMOELEKTRIČNA GLAVA</t>
  </si>
  <si>
    <t>Termoelektrična glava za montažno na povratni razdelilec razvodov talnega gretja. Normalno zaprt</t>
  </si>
  <si>
    <t>U= 24 V</t>
  </si>
  <si>
    <t xml:space="preserve">DN15 (pN16) </t>
  </si>
  <si>
    <t>SOBNI TERMOSTAT</t>
  </si>
  <si>
    <t>Sobni termostat z vrtljivim gumbom za nastavljenje temperature, ter z zaščito gumba, namenjen za javne prostore, komplet z drobnim pritrdilnim materialom</t>
  </si>
  <si>
    <t>T-33</t>
  </si>
  <si>
    <t>PE-X CEV V ROLI</t>
  </si>
  <si>
    <t>Večplastna cev v roli, iz zamreženega polietilena z aluminijastim sredjim slojem (PE RT-Al-PE RT), po EN 15875-1.
Za pitno vodo, oogrevanje in hlajenje.
Komplet s "PRESS" fazonskim kosi (koelna, T kosi, redukcije, spojke, spokje za jekleno cev...).</t>
  </si>
  <si>
    <t>PE-X CEV V PALICAH</t>
  </si>
  <si>
    <t>Večplastna cev v palicah (L= 5 m), iz zamreženega polietilena z aluminijastim sredjim slojem (PE RT-Al-PE RT), po EN 15875-1.
Za pitno vodo, oogrevanje in hlajenje.
Komplet s "PRESS" fazonskim kosi (koelna, T kosi, redukcije, spojke, spokje za jekleno cev...).</t>
  </si>
  <si>
    <t>PE Ø40×4</t>
  </si>
  <si>
    <t>AF-2 42 (DN 32)</t>
  </si>
  <si>
    <t>Spojni, tesnilni, nosilni in pritrdilni material za cevi, jekleni profili, pocinkan perforiran trak, navojne palice in vijaki z vložki za vgradnjo v zid ali beton</t>
  </si>
  <si>
    <t>Regulacija talnega gretja</t>
  </si>
  <si>
    <t>Talno gretje</t>
  </si>
  <si>
    <t>2.3</t>
  </si>
  <si>
    <t>KLIMATI - OGREVANJE IN HLAJENJE</t>
  </si>
  <si>
    <t>ČRPALKA ELEKTRONSKA - N</t>
  </si>
  <si>
    <t>Elektronsko krmiljena obtočna črpalka z navojnimi priključki. Komplet s holendri, tesnilnim in spojnim materialom ter povezavo na avtomatiko.</t>
  </si>
  <si>
    <t>ALPHA Pro 15-40 130</t>
  </si>
  <si>
    <t>V° = 0,36m3/h</t>
  </si>
  <si>
    <t>dp = 28 kPa</t>
  </si>
  <si>
    <t>P= 25 W (230 V)</t>
  </si>
  <si>
    <t>DN 15</t>
  </si>
  <si>
    <t>POŠEVNOSEDEŽNI VENTIL</t>
  </si>
  <si>
    <r>
      <t>Ročni navojni ventil za hidravlično uravnoteženje pretoka z možnostjo blokade prednastavitve</t>
    </r>
    <r>
      <rPr>
        <sz val="10"/>
        <rFont val="Arial CE"/>
        <family val="2"/>
      </rPr>
      <t>, vključno z merilnim sklopom in numerično skalo, komplet s tesnilnim materialom.
Za posamezni razdelilec stropnega ogrevanja.</t>
    </r>
  </si>
  <si>
    <t>MSV-BD 15 NN</t>
  </si>
  <si>
    <t>V°=0,017-2,90 m3/h</t>
  </si>
  <si>
    <t>REGULACIJSKI VENTIL - N</t>
  </si>
  <si>
    <t>Regulacijski prehodni in zaporni ventil, z navojnimi priključki z elektro pogonom. Komplet s tesnilnim in spojnim materialom ter povezavo na avtomatiko.</t>
  </si>
  <si>
    <t>AB-QM 15 + AME 110</t>
  </si>
  <si>
    <t>V° = 90-450 l/h</t>
  </si>
  <si>
    <t>dp = 15 kPa</t>
  </si>
  <si>
    <t>2.4</t>
  </si>
  <si>
    <t>DX HLAJENJE</t>
  </si>
  <si>
    <t xml:space="preserve">ZUNANJA HLADILNA ENOTA </t>
  </si>
  <si>
    <t>Zunanja hladilna enota z direktno ekspanzijo (DX) sestoječa iz: pločevinasto ohišje, kompresor, zračni ventilatorski kondenzator z elektromotorjem, freonska instalacija (termostatiski ventili, varnostna tlačna stikala, varnostni ventili...), s krmilno avtomatiko naprave.
Naprava za haljenje v zimskem času, t_z=-10°C.</t>
  </si>
  <si>
    <t>Delovni medij: R410A</t>
  </si>
  <si>
    <t>HITACHI</t>
  </si>
  <si>
    <t>RAC-35NH5</t>
  </si>
  <si>
    <t xml:space="preserve">Q°h= 0,9-4,0 kW </t>
  </si>
  <si>
    <t xml:space="preserve">Q°g= 1,1-5,0 kW </t>
  </si>
  <si>
    <t>P= 1,3 W (230 V)</t>
  </si>
  <si>
    <t>Imax =11 A</t>
  </si>
  <si>
    <t>Temperatura zuanjega zraka: -10÷43°C</t>
  </si>
  <si>
    <t>BxL/H= 298x850/650 mm</t>
  </si>
  <si>
    <t>m= 43 kg</t>
  </si>
  <si>
    <t>NOTRANJA HLADILNA ENOTA - STENSKA</t>
  </si>
  <si>
    <t>Notraja hladilna enota za stensko montažo - vidna, z direktno ekspanzijo (DX) sestoječa  iz: maskirno plastično ohišje, DX uparjalnik, ventilator z elektromotorjem, lovilno korito za kondez, črpalka kondenza s priključno cevjo, filter, maskirno ohišje z zajemno in vpihovalno rešetko iz UV odporne plastike, ter z vsem potrebnim pritrdilnim in nosilnim materialom.</t>
  </si>
  <si>
    <t>RAK-35NH6A</t>
  </si>
  <si>
    <t>BxL/H= 220x780/218 mm</t>
  </si>
  <si>
    <t>m=7,5 kg</t>
  </si>
  <si>
    <t>DALJINSKI KRMILNIK</t>
  </si>
  <si>
    <t>Daljinski krmilnik hladine enote, z nosilcem za montažo na zid, komplet s pritrdilnim materialom</t>
  </si>
  <si>
    <t>BAKRENA CEV</t>
  </si>
  <si>
    <t>Bakrena brezšivna cev v roli, za instalacijo hlajenja - FREON, po ANSI, komplet z parozaporno izolacijo (negoriljivost - klasa B1).</t>
  </si>
  <si>
    <t>Cu 1/4" (Ø6,35 mm)</t>
  </si>
  <si>
    <t>Cu 3/8" (Ø9,53 mm)</t>
  </si>
  <si>
    <t>POLNJENJE SISTEMA</t>
  </si>
  <si>
    <t>Polnjenje DX hladilnega sistema z freonom R410A, komplet z dobavo freona in preizkusnim zagonom</t>
  </si>
  <si>
    <t>kompl</t>
  </si>
  <si>
    <t>GIBKA PVC CEV</t>
  </si>
  <si>
    <t>Gibka cev komplet z vijačno s spojkamo za odvod kondenza, dolžine L= ca. 30 cm</t>
  </si>
  <si>
    <t>Ø20</t>
  </si>
  <si>
    <t>PP KANALIZACIJSKA CEV</t>
  </si>
  <si>
    <t>Odtočna kanalizacijske cevi iz plipropilena - PP, z čašastim priključkom, po DIN 19560.
Komplet s fazonskimi kosti (kolena, odcepi, ekscentri, razširitvami, čistilnimi kosi, …).
Komplet s tesnili in pritrdilnim materialom.</t>
  </si>
  <si>
    <t>POLOPLAST - PoloKal NG</t>
  </si>
  <si>
    <t>Ø32</t>
  </si>
  <si>
    <t>PRITRDILNI MATERIAL</t>
  </si>
  <si>
    <t>Spojni, nosilni in pritrdilni material, jekleni profili, pocinkan perforiran trak, navojne palice in vijaki z vložki za vgradnjo v zid ali beton</t>
  </si>
  <si>
    <t>PLASTIČNI KANAL</t>
  </si>
  <si>
    <t>Plastični instalacijski kanal, komplet s pritrdilnimi elementi, koleni, redukcijami in prekrivnimi kosi ter s pritrdilnim materialom za pritrditev na zid ali strop</t>
  </si>
  <si>
    <t>tip</t>
  </si>
  <si>
    <t>Kanal split 8 cm</t>
  </si>
  <si>
    <t>3.1</t>
  </si>
  <si>
    <t>VENTILACIJA TELOVADNICA - KLIMAT KN.01</t>
  </si>
  <si>
    <t>KOMPAKTNA KLIMATSKA NAPRAVA - NOTRANJA</t>
  </si>
  <si>
    <t>Kompaktna klimatska naprava z zgornjimi priključki za notranjo montažo, z aluminijastim ohišjem s toplotno in zvočno izolacijo iz kamene volne (d=50 mm), barvanim RAL 7035, s servisnimi vrati. (Desni)</t>
  </si>
  <si>
    <t>Osnovni elementi:</t>
  </si>
  <si>
    <t>2× Žaluzija (ON-OFF) z elektromotornim pogonom (24 V).</t>
  </si>
  <si>
    <t>1× Kasetni filter, DOVOD kvalitete F7, s tlačnimi stikali za kontrolo zamazanosti.</t>
  </si>
  <si>
    <t>1× Kasetni filter, ODVOD kvalitete F5 s tlačnimi stikali za kontrolo zamazanosti.</t>
  </si>
  <si>
    <t>2× Dovodni in odvodni ventilator z integriranimi
elektro komutiranimi motorji in pripadajočo elektroniko</t>
  </si>
  <si>
    <t>1× Rotacijski rekuperator toplote z elektromotornim pogonom. Komplet s koritom za zbiranje kondenza.</t>
  </si>
  <si>
    <t>1× Grelna enota z menjalnikom toplote (voda-zrak).</t>
  </si>
  <si>
    <t>2× sifon na priključkih kondenza
2× dušilci vibracij za priključitev klimatov na kanale
1× komplet nosilnih nog s protivibracijskimi gumi vložki</t>
  </si>
  <si>
    <t>1× Krmilno regulacijska oprema z ožičeno krmilno omaro, vgrajno na klimatu, z ožičenjem vse v napravo vgrajene krmilne, nadzorne in varnostne komponente komplet s kanalskimi temperaturnimi tipali. Priključek za zunanje merilne in krmilne naprave.</t>
  </si>
  <si>
    <t>SYSTEMAIR</t>
  </si>
  <si>
    <t>Topwex TR 04 HWL</t>
  </si>
  <si>
    <t>dovod zraka DOV =  1.200 m3/h</t>
  </si>
  <si>
    <t>eksterni padec tlaka na dovodu DOV = 330 Pa</t>
  </si>
  <si>
    <t>električna moč dovoda DOV = 1,0 kW (400 V)</t>
  </si>
  <si>
    <t>odvod zraka ODV = 1.100 m3/h</t>
  </si>
  <si>
    <t>eksterni padec tlaka na odvodu ODV = 330 Pa</t>
  </si>
  <si>
    <t>električna moč odvoda ODV = 1,1 kW (400V)</t>
  </si>
  <si>
    <t>Izkoristek rekuperatoja toplote RRG = 85 %</t>
  </si>
  <si>
    <t>Vodni grelnik:</t>
  </si>
  <si>
    <t>temperatura vode: 50/40°C</t>
  </si>
  <si>
    <t>grelna moč moč = 8,5 kW</t>
  </si>
  <si>
    <t>m = 280 kg</t>
  </si>
  <si>
    <t>L×B/H= 1.480×850/1.100 mm</t>
  </si>
  <si>
    <t>DUŠILEC ZVOKA - OKROGEL</t>
  </si>
  <si>
    <t>Dušilna enota za pravokotni kanal, izdelana iz toplo pocinkane pločevine, z vgrajenimi dušilnimi kulisami in prirobičnima priključkoma</t>
  </si>
  <si>
    <t>LDC-B 315-900</t>
  </si>
  <si>
    <t>Di=315 mm</t>
  </si>
  <si>
    <t>D= 465 mm</t>
  </si>
  <si>
    <t>L= 900 mm</t>
  </si>
  <si>
    <t>VRTINČNI DIFUZR - DOVODNI OKROGLI</t>
  </si>
  <si>
    <t>Dovodni difuzor iz pocinkane pločevine, sestoječ iz: difuzor, priključna  komora, centralno nastavljive lamela z termostatsko regulacijo, komplet z drobnim pritrdilnim materialom in dvema objemnima jeklenima spojkama s samozateznim vijakoma za priključitev spiro kanal.
Barva po izbiri arhitekta, RAL...</t>
  </si>
  <si>
    <t>HIDRIA</t>
  </si>
  <si>
    <t xml:space="preserve">OD-11/V/P/TR-200 </t>
  </si>
  <si>
    <t>D/H= 175/310 mm</t>
  </si>
  <si>
    <t>Priključek: Ø200</t>
  </si>
  <si>
    <t>REŠETKA - ALUMIJI ODVOD</t>
  </si>
  <si>
    <t>Aluminijasta odvodna rešetka, komplet z loputo za regulacijo pretočne količine zraka, ter z drobnim materialom za pritrditev na pločevinasti kanal.</t>
  </si>
  <si>
    <t>AR-1/F - 525×225</t>
  </si>
  <si>
    <t>REŠETKA - ZUNANJA ZID</t>
  </si>
  <si>
    <t>Zunanja aluminijasta zračna rešetka, s protimrčesno mrežo, komplet z drobnim materialom za vgradnjo v zid.</t>
  </si>
  <si>
    <t>AZR-3/3 - 400×400</t>
  </si>
  <si>
    <t>SPIRO KANAL</t>
  </si>
  <si>
    <t>Okrogli prezračevalni "Spiro" kanal iz pocinkane pločevine, komplet z drobnim pritrdilnim materialom. Debelina 0,5 mm. Komplet z materialom za fazonske kose (kolena, odcepe, T-kose, odcepe za gibke cevi, lopute za enkratno nastavitev, čistine odprtine, redukcije...). 
Izvedba skladno s standardom SIST EN 1507: tesnost razred B.</t>
  </si>
  <si>
    <t>PICHLER</t>
  </si>
  <si>
    <t>SR - 180</t>
  </si>
  <si>
    <t>SR - 250</t>
  </si>
  <si>
    <t>SR - 315</t>
  </si>
  <si>
    <t>IZOLACIJA - MINERALNA ROLA</t>
  </si>
  <si>
    <t>Izolacija iz kamene volne v roli, prevlečena s parozaporno aluminijasto folijo, toplotna odpornost 0,039 W/m2K (SIST EN 13162), odpornost na ogenj A1 (SIST EN 13501-1), komplet z pritrdilnim materialom in  samolepilnimi trakovi…</t>
  </si>
  <si>
    <t>KNAUF</t>
  </si>
  <si>
    <t>d=20 mm</t>
  </si>
  <si>
    <t>BARVANJE</t>
  </si>
  <si>
    <t>Barvanje ventilacijskih kanalov, z barvo primerno za pocinkano pločevino, ki potekajopo vidno po učilnicah z barvo za pocinkano pločevino RAL9010 (bela), oz. po izbiri arnitekta .</t>
  </si>
  <si>
    <t>Spojni, tesnilni,  nosilni in pritrdilni materiala za kanale, sestoječega iz: varilni material,  nosilne objemke z zateznimi vijaki in gumiranim vložkom (npr: MUPRO), jeleni pocinkani profili (NPU in NPL), jekleni pocinkani perforiran tak, jeklene navojne palice in jekleni vijaki (M8, M10, M12), vložki za vgradnjo v zid ali beton, prirobnicami s tesnilnim in pritrdilnim materialom.</t>
  </si>
  <si>
    <t>PREGLED SISTEMA</t>
  </si>
  <si>
    <t>Letne in zimske nastavitve in meritve klimatizacijskih sistemov, s strani pooblaščenega serviserja in izdaja ustreznih certifikatov.</t>
  </si>
  <si>
    <t>HVAC</t>
  </si>
  <si>
    <t>3.2</t>
  </si>
  <si>
    <t xml:space="preserve">ODVODNA VENTILACIJA </t>
  </si>
  <si>
    <t>KUHINJSKA NAPA</t>
  </si>
  <si>
    <t>Hišna kuhinjska napa za cirkulacijo zraka, sestoječa iz: ohišje, ventilator z elektromotorjem, trohitorstno stikalo, fileter z zamreženo žico, filter z aktivnim ogljem, svetilka</t>
  </si>
  <si>
    <t>VORTICE</t>
  </si>
  <si>
    <t>Vortex 601 B</t>
  </si>
  <si>
    <t>L×B= 600×485 mm</t>
  </si>
  <si>
    <t>P= 140 W (230 V)</t>
  </si>
  <si>
    <t>VENTILATOR - KANALSKI OKROGEL</t>
  </si>
  <si>
    <t>Odvodni kanalski ventilator sestoječ iz: ohišje ventilatorja za okrogle kanale, ventilatorski rotor, elektromotor, komplet s pritrdilnim materialom.</t>
  </si>
  <si>
    <t>K 200 ML</t>
  </si>
  <si>
    <t>V°z = 300 m3/h</t>
  </si>
  <si>
    <t>dp = 105 Pa</t>
  </si>
  <si>
    <t>Priključka: Ø200</t>
  </si>
  <si>
    <t>P = 105 W (230 V)</t>
  </si>
  <si>
    <t>STIKALO VENTILATORJA</t>
  </si>
  <si>
    <t>Enofazno stikalo ventilatorja, z zvezno regulacijo vrtljajev.
Za podometno vgradnjo v električno dozo.</t>
  </si>
  <si>
    <t>SASTEMAIR</t>
  </si>
  <si>
    <t>REE 1</t>
  </si>
  <si>
    <t>P max= 1,0 kW (230 V)</t>
  </si>
  <si>
    <t xml:space="preserve">PREZRAČEVALNI VENTIL </t>
  </si>
  <si>
    <t xml:space="preserve">Prezračevalni ventil sestoječi iz ohišja, nastavljive kape in vgradnega okvirja. 
Izdelan iz pločevine barva RAL 9010 - bela. 
Komplet z drobnim pritrdilnim materialom in dvema objemnima jeklenima spojkama s samozateznim vijakoma za priključitev na gibko cev. </t>
  </si>
  <si>
    <t>PV-2 Ø125</t>
  </si>
  <si>
    <t>Priključek: Ø123</t>
  </si>
  <si>
    <t>REŠETKA - ZUNANJA</t>
  </si>
  <si>
    <t>Zunanja aluminijasta zračna rešetka, s protimrčesno mrežo, komplet z drobnim materialom za vgradnjo na vrata</t>
  </si>
  <si>
    <t>AZR-4 - 200×200</t>
  </si>
  <si>
    <t>Zunanja aluminijast zračna rešetka, s protimrčesno mrežo, komplet z drobnim materialom.</t>
  </si>
  <si>
    <t>AZR-4/3 - 300×300</t>
  </si>
  <si>
    <t>REŠETKA - ALUMIJI VRATNA</t>
  </si>
  <si>
    <t>Aluminijasta vratna rešetka, komplet z okvirjem in drobnim materialom za vgradnjo v vrata</t>
  </si>
  <si>
    <t>AR-4P - 425×125</t>
  </si>
  <si>
    <t xml:space="preserve">GIBLJIVA ALUMINIJASTA CEV </t>
  </si>
  <si>
    <t>Gibljiva aluminijasta cev ojačana z jekleno spiralno. Negorljiva A1 - SIST EN 13501.</t>
  </si>
  <si>
    <t>MO - 125</t>
  </si>
  <si>
    <t>SR - 125</t>
  </si>
  <si>
    <t>SR - 160</t>
  </si>
  <si>
    <r>
      <t xml:space="preserve">EPRO </t>
    </r>
    <r>
      <rPr>
        <sz val="14"/>
        <rFont val="Arial CE"/>
        <family val="2"/>
      </rPr>
      <t>d.o.o. elektroinženiring</t>
    </r>
  </si>
  <si>
    <t>Prešernova 2a, 5270 Ajdovščina</t>
  </si>
  <si>
    <t>POPIS ELEKTROINSTALACIJSKIH DEL</t>
  </si>
  <si>
    <t>INVESTITOR:</t>
  </si>
  <si>
    <t>OBČINA AJDOVŠČINA</t>
  </si>
  <si>
    <t>CESTA 5.MAJA 6a</t>
  </si>
  <si>
    <t>5270 AJDOVŠČINA</t>
  </si>
  <si>
    <t>OBJEKT:</t>
  </si>
  <si>
    <t>KRAJEVNI DOM V KS CESTA</t>
  </si>
  <si>
    <t>REKAPITULACIJA 1.FAZA:</t>
  </si>
  <si>
    <t xml:space="preserve">Zap. </t>
  </si>
  <si>
    <t>št.</t>
  </si>
  <si>
    <t>Opis del</t>
  </si>
  <si>
    <t>Vrednost v EUR brez DDV</t>
  </si>
  <si>
    <t>DOBAVA IN MONTAŽA PODOMETNE MERILNO ODJEMNE OMARE</t>
  </si>
  <si>
    <t>DOBAVA IN MONTAŽA IZDELANEGA ELEKTRIČNEGA RAZDELILNIKA ER - KRAJEVNI DOM</t>
  </si>
  <si>
    <t>DOBAVA IN MONTAŽA IZDELANEGA ELEKTRIČNEGA RAZDELILNIKA ER - STROJNICA</t>
  </si>
  <si>
    <t>DOBAVA IN MONTAŽA VODOVNEGA MATERIALA</t>
  </si>
  <si>
    <t>ELEKTROMONTAŽNA DELA NN ELEKTRIČNEGA DOVODA</t>
  </si>
  <si>
    <t>DOBAVA IN MONTAŽA IZDELANEGA ELEKTRIČNEGA RAZDELILNIKA Z VTIČNICAMI R-PRIREDITVE</t>
  </si>
  <si>
    <t>DOBAVA IN MONTAŽA STIKALNEGA TABLOJA R-PRIŽIGALIŠČE BALINIŠČE</t>
  </si>
  <si>
    <t>DOBAVA IN MONTAŽA STIKALNEGA TABLOJA R-PRIŽIGALIŠČE DVORANA</t>
  </si>
  <si>
    <t>DOBAVA IN MONTAŽA STIKALNEGA TABLOJA R-PRIŽIGALIŠČE NOGOMETNO IGRIŠČE</t>
  </si>
  <si>
    <t>DOBAVA IN MONTAŽA SVETILK KOMPLET Z ŽARNICAMI</t>
  </si>
  <si>
    <t xml:space="preserve">DOBAVA IN MONTAŽA VODOVNEGA MATERIALA TELEKOMUNIKACIJ </t>
  </si>
  <si>
    <t>DOBAVA IN MONTAŽA OZEMLJILA IN STRELOVODA</t>
  </si>
  <si>
    <t>GRADBENA DELA KABELSKA KANALIZACIJA IN NN DOVODNI KABEL</t>
  </si>
  <si>
    <t>GRADBENA DELA KABELSKA KANALIZACIJA SVETILKE IN KABEL ZA JR</t>
  </si>
  <si>
    <t>GRADBENA DELA KABELSKA KANALIZACIJA IN TK DOVODNI KABEL</t>
  </si>
  <si>
    <t>OSTALO</t>
  </si>
  <si>
    <t>POPIS ELEKTROMONTAŽNIH DEL ZA KRAJEVNI DOM V KS CESTA</t>
  </si>
  <si>
    <t>Količina</t>
  </si>
  <si>
    <t>Enota</t>
  </si>
  <si>
    <t>Cena/enoto</t>
  </si>
  <si>
    <t>Podometna kovinaska ali PVC omarica vzidana v zunanjo fasado npr(PMO2), komplet z montažno ploščo, števčno ploščo, pregrado med merilnim in varovalčnim delom omare, okenci na vratih za odčitovanje porabe, ključavnico dimenzij 500mmx900mmx400mm, za potrebe vgradnje glavnih varovalk, števca in odvodnikov za objekt in s sledečo opremo:</t>
  </si>
  <si>
    <t>Števec delovne za dvotarifni način , tip npr: LANDIS + GYR ZMF120ABD komplet z GSM komunikatorjem tip npr: AD FP91B140 in dajalnikom impulzov</t>
  </si>
  <si>
    <t>1.3</t>
  </si>
  <si>
    <t>Odvodniki prenapetosti razreda I. (B)</t>
  </si>
  <si>
    <t>3</t>
  </si>
  <si>
    <t>1.4</t>
  </si>
  <si>
    <t>NV ločilnik 3p PK 160A</t>
  </si>
  <si>
    <t>1.5</t>
  </si>
  <si>
    <t>NV varovalke 35A</t>
  </si>
  <si>
    <t>1.6</t>
  </si>
  <si>
    <t>PEN zbiralka na podnožju</t>
  </si>
  <si>
    <t>1.7</t>
  </si>
  <si>
    <t>Instalacijsko korito za omare 10cm višine 10cm širine</t>
  </si>
  <si>
    <t>1.8</t>
  </si>
  <si>
    <t>Pokrov za pokritje korita za omare 10cm višine 10cm širine</t>
  </si>
  <si>
    <t>1.9</t>
  </si>
  <si>
    <t>Drobni in vezni material</t>
  </si>
  <si>
    <t>5</t>
  </si>
  <si>
    <t>Podometni 120 modulni (5x24) električni razdelilec (kot npr Schneider PRAGMA PRA20524 ), komplet z N in Pe zbiralko, din letvami za pritrditev elementov, skupaj s pokrovom za prikritje žic in kablov ter neprozornimi vrati</t>
  </si>
  <si>
    <t>kd</t>
  </si>
  <si>
    <t>Glavno stikalo 100A 3P z ročico za montažo na vrata (kot npr Schneider)</t>
  </si>
  <si>
    <t>1 fazni 10A instalacijski odklopnik B kategorije (kot npr Schneider)</t>
  </si>
  <si>
    <t>22</t>
  </si>
  <si>
    <t>4</t>
  </si>
  <si>
    <t>1 fazni 16A avtomatski odklopnik C kategorije (kot npr Schneider)</t>
  </si>
  <si>
    <t>25</t>
  </si>
  <si>
    <t>2.5</t>
  </si>
  <si>
    <t>3 fazni 16A avtomatski odklopnik C kategorije (kot npr Schneider)</t>
  </si>
  <si>
    <t>2.6</t>
  </si>
  <si>
    <t>6</t>
  </si>
  <si>
    <t>3 fazni 25A avtomatski odklopnik C kategorije (kot npr Schneider)</t>
  </si>
  <si>
    <t>2.7</t>
  </si>
  <si>
    <t>7</t>
  </si>
  <si>
    <t>3 fazni 20A avtomatski odklopnik C kategorije (kot npr Schneider)</t>
  </si>
  <si>
    <t>2.8</t>
  </si>
  <si>
    <t>8</t>
  </si>
  <si>
    <t>Instalacijski kontaktor 1P/20A/240V-AC</t>
  </si>
  <si>
    <t>14</t>
  </si>
  <si>
    <t>2.9</t>
  </si>
  <si>
    <t>9</t>
  </si>
  <si>
    <t>Časovni rele 230V-AC (stikalna ura)</t>
  </si>
  <si>
    <t>2.10</t>
  </si>
  <si>
    <t>10</t>
  </si>
  <si>
    <t>Luksomat skupaj s svetlobnim senzorjem</t>
  </si>
  <si>
    <t>2.11</t>
  </si>
  <si>
    <t>11</t>
  </si>
  <si>
    <t>Stikalo A-0-R za montažo na vrata, komplet s pritrdilnim materialom</t>
  </si>
  <si>
    <t>2.12</t>
  </si>
  <si>
    <t>12</t>
  </si>
  <si>
    <t xml:space="preserve">Montažna DIN letev </t>
  </si>
  <si>
    <t>2.13</t>
  </si>
  <si>
    <t>13</t>
  </si>
  <si>
    <t>Prenapetostni odvodnik razred II</t>
  </si>
  <si>
    <t>2.14</t>
  </si>
  <si>
    <t>Podometni 36 modulni električni razdelilec (kot npr. Schneider KAEDRA 13434) , komplet z N in Pe zbiralko,  din letvami za pritrditev elementov in pokrovom za prikritje žic in kablov ter neprozornimi vrati</t>
  </si>
  <si>
    <t>Glavno stikalo za montažo na DIN letev 40A 3P (kot npr.Schneider)</t>
  </si>
  <si>
    <t>3.3</t>
  </si>
  <si>
    <t>1 fazni 10A instalacijski odklopnik B kategorije (kot npr.Schneider)</t>
  </si>
  <si>
    <t>3.4</t>
  </si>
  <si>
    <t>3.5</t>
  </si>
  <si>
    <t>3 fazni 16A avtomatski odklopnik C kategorije (kot npr.Schenider)</t>
  </si>
  <si>
    <t>3.6</t>
  </si>
  <si>
    <t>3 fazni 20A avtomatski odklopnik C kategorije (kot npr.Schneider)</t>
  </si>
  <si>
    <t>3.7</t>
  </si>
  <si>
    <t>3.8</t>
  </si>
  <si>
    <t>4.1</t>
  </si>
  <si>
    <t>Perforirana kabelska polica PK 100 komplet z nosilci, ozemljitvami, kotnimi elementi, T elementi</t>
  </si>
  <si>
    <t>40</t>
  </si>
  <si>
    <t>4.2</t>
  </si>
  <si>
    <t>PN cev raznih dimenzij, komplet s pritrdilnim materialom</t>
  </si>
  <si>
    <t>50</t>
  </si>
  <si>
    <t>4.3</t>
  </si>
  <si>
    <t>Triprekatni kovinski parapetni kanal 150/65, komplet z vsemi kotnimi, končnimi, pritrditvenimi in ozemljitvenimi elementi</t>
  </si>
  <si>
    <t>20</t>
  </si>
  <si>
    <t>4.4</t>
  </si>
  <si>
    <t>Zaščitna instalacijska rebrasta cev za montažo v beton premera 16mm</t>
  </si>
  <si>
    <t>500</t>
  </si>
  <si>
    <t>4.5</t>
  </si>
  <si>
    <t>Zaščitna instalacijska rebrasta cev za montažo v beton premera 25mm</t>
  </si>
  <si>
    <t>4.6</t>
  </si>
  <si>
    <t>Zaščitna instalacijska rebrasta cev za montažo v beton premera 40mm</t>
  </si>
  <si>
    <t>4.7</t>
  </si>
  <si>
    <t>P/f žica 6mm2 (rumeno-zelena)</t>
  </si>
  <si>
    <t>120</t>
  </si>
  <si>
    <t>4.8</t>
  </si>
  <si>
    <r>
      <t>IY(St)Y kabel 2x1mm</t>
    </r>
    <r>
      <rPr>
        <vertAlign val="superscript"/>
        <sz val="9"/>
        <rFont val="Arial"/>
        <family val="2"/>
      </rPr>
      <t>2</t>
    </r>
  </si>
  <si>
    <t>80</t>
  </si>
  <si>
    <t>4.9</t>
  </si>
  <si>
    <r>
      <t>P/f žica 1,5mm</t>
    </r>
    <r>
      <rPr>
        <vertAlign val="superscript"/>
        <sz val="9"/>
        <rFont val="Arial"/>
        <family val="2"/>
      </rPr>
      <t>2</t>
    </r>
  </si>
  <si>
    <t>4.10</t>
  </si>
  <si>
    <r>
      <t>P/f žica 2,5mm</t>
    </r>
    <r>
      <rPr>
        <vertAlign val="superscript"/>
        <sz val="9"/>
        <rFont val="Arial"/>
        <family val="2"/>
      </rPr>
      <t>2</t>
    </r>
  </si>
  <si>
    <t>400</t>
  </si>
  <si>
    <t>4.11</t>
  </si>
  <si>
    <r>
      <t>NPI kabel 4x1.5mm</t>
    </r>
    <r>
      <rPr>
        <vertAlign val="superscript"/>
        <sz val="9"/>
        <rFont val="Arial"/>
        <family val="2"/>
      </rPr>
      <t>2</t>
    </r>
  </si>
  <si>
    <t>4.12</t>
  </si>
  <si>
    <r>
      <t>NPI kabel 3x1,5mm</t>
    </r>
    <r>
      <rPr>
        <vertAlign val="superscript"/>
        <sz val="9"/>
        <rFont val="Arial"/>
        <family val="2"/>
      </rPr>
      <t>2</t>
    </r>
  </si>
  <si>
    <t>450</t>
  </si>
  <si>
    <t>4.13</t>
  </si>
  <si>
    <r>
      <t>NPI kabel 3x2,5mm</t>
    </r>
    <r>
      <rPr>
        <vertAlign val="superscript"/>
        <sz val="9"/>
        <rFont val="Arial"/>
        <family val="2"/>
      </rPr>
      <t>2</t>
    </r>
  </si>
  <si>
    <t>370</t>
  </si>
  <si>
    <t>4.14</t>
  </si>
  <si>
    <r>
      <t>NPI kabel 5x2,5mm</t>
    </r>
    <r>
      <rPr>
        <vertAlign val="superscript"/>
        <sz val="9"/>
        <rFont val="Arial"/>
        <family val="2"/>
      </rPr>
      <t>2</t>
    </r>
  </si>
  <si>
    <t>70</t>
  </si>
  <si>
    <t>4.15</t>
  </si>
  <si>
    <r>
      <t>NPI kabel 5x4mm</t>
    </r>
    <r>
      <rPr>
        <vertAlign val="superscript"/>
        <sz val="9"/>
        <rFont val="Arial"/>
        <family val="2"/>
      </rPr>
      <t>2</t>
    </r>
  </si>
  <si>
    <t>200</t>
  </si>
  <si>
    <t>4.16</t>
  </si>
  <si>
    <r>
      <t>NPI kabel 5x10mm</t>
    </r>
    <r>
      <rPr>
        <vertAlign val="superscript"/>
        <sz val="9"/>
        <rFont val="Arial"/>
        <family val="2"/>
      </rPr>
      <t>2</t>
    </r>
  </si>
  <si>
    <t>4.17</t>
  </si>
  <si>
    <r>
      <t>NPI kabel 5x16mm</t>
    </r>
    <r>
      <rPr>
        <vertAlign val="superscript"/>
        <sz val="9"/>
        <rFont val="Arial"/>
        <family val="2"/>
      </rPr>
      <t>2</t>
    </r>
  </si>
  <si>
    <t>60</t>
  </si>
  <si>
    <t>4.18</t>
  </si>
  <si>
    <r>
      <t>NPI kabel 10x1.5mm</t>
    </r>
    <r>
      <rPr>
        <vertAlign val="superscript"/>
        <sz val="9"/>
        <rFont val="Arial"/>
        <family val="2"/>
      </rPr>
      <t>2</t>
    </r>
  </si>
  <si>
    <t>150</t>
  </si>
  <si>
    <t>4.19</t>
  </si>
  <si>
    <r>
      <t>Kabelski končnik 4mm</t>
    </r>
    <r>
      <rPr>
        <vertAlign val="superscript"/>
        <sz val="9"/>
        <rFont val="Arial"/>
        <family val="2"/>
      </rPr>
      <t>2</t>
    </r>
  </si>
  <si>
    <t>4.20</t>
  </si>
  <si>
    <r>
      <t>Kabelski končnik 10mm</t>
    </r>
    <r>
      <rPr>
        <vertAlign val="superscript"/>
        <sz val="9"/>
        <rFont val="Arial"/>
        <family val="2"/>
      </rPr>
      <t>2</t>
    </r>
  </si>
  <si>
    <t>4.21</t>
  </si>
  <si>
    <r>
      <t>Kabelski končnik 16mm</t>
    </r>
    <r>
      <rPr>
        <vertAlign val="superscript"/>
        <sz val="9"/>
        <rFont val="Arial"/>
        <family val="2"/>
      </rPr>
      <t>2</t>
    </r>
  </si>
  <si>
    <t>4.22</t>
  </si>
  <si>
    <t>Kabelski končnik 70mm2</t>
  </si>
  <si>
    <t>4.23</t>
  </si>
  <si>
    <t>Podometne razdelilne doze raznih dimenzij</t>
  </si>
  <si>
    <t>4.24</t>
  </si>
  <si>
    <t>Nadometne razdelilne doze raznih dimenzij</t>
  </si>
  <si>
    <t>4.25</t>
  </si>
  <si>
    <t>Podometne doze fi60 za montažo luči</t>
  </si>
  <si>
    <t>4.26</t>
  </si>
  <si>
    <t>Dvojna šuko vtičnica za vgradnjo v parapetni kanal, komplet z nosilci in okrasnimi pokrovi</t>
  </si>
  <si>
    <t>4.27</t>
  </si>
  <si>
    <t>Podometna šuko vtičnica skupaj z dozo za gips strop, nosilcem in okrasnim okvirjem (priklop projektor)</t>
  </si>
  <si>
    <t>4.28</t>
  </si>
  <si>
    <t>Podometna šuko vtičnica, komplet z dozo, nosilcem in okrasnim okvirjem</t>
  </si>
  <si>
    <t>35</t>
  </si>
  <si>
    <t>4.29</t>
  </si>
  <si>
    <t>Podometna dvojna šuko vtičnica, komplet z dozo, nosilcem in okrasnim okvirjem</t>
  </si>
  <si>
    <t>4.30</t>
  </si>
  <si>
    <t>Nadometna tripolna motorska vtičnica 3P+N+PE 16A</t>
  </si>
  <si>
    <t>4.31</t>
  </si>
  <si>
    <t>Navadno podometno stikalo komplet z dozo, nosilcem in okrasnim okvirjem</t>
  </si>
  <si>
    <t>4.32</t>
  </si>
  <si>
    <t>Izmenično podometno stikalo komplet z dozo, nosilcem in okrasnim okvirjem</t>
  </si>
  <si>
    <t>4.33</t>
  </si>
  <si>
    <t>Križno podometno stikalo komplet z dozo, nosilcem in okrasnim okvirjem</t>
  </si>
  <si>
    <t>4.34</t>
  </si>
  <si>
    <t>Dobava in montaža senzorja 180</t>
  </si>
  <si>
    <t>4.35</t>
  </si>
  <si>
    <t>Dobava in montaža stropnega senzorja 360</t>
  </si>
  <si>
    <t>4.36</t>
  </si>
  <si>
    <t>Izdelava ožičenja in priklop štedilnika</t>
  </si>
  <si>
    <t>4.37</t>
  </si>
  <si>
    <t>Izdelava ožičenja in priklop napa</t>
  </si>
  <si>
    <t>4.38</t>
  </si>
  <si>
    <t>Izdelava ožičenja in priklop dvižne invalidske ploščadi</t>
  </si>
  <si>
    <t>4.39</t>
  </si>
  <si>
    <t>Izdelava ožičenja in priklop bojlerja, skupaj s 16A podometnim stikalom skupaj z dozo, nosilcem in tlivko</t>
  </si>
  <si>
    <t>4.40</t>
  </si>
  <si>
    <t>Izdelava ožičenja in priklop projekcijskega platna, skupaj s podometnim stikalom GOR/DOL skupaj z dozo, nosilcem in okrasnim okvirjem</t>
  </si>
  <si>
    <t>4.41</t>
  </si>
  <si>
    <t>Izdelava ožičenja in priklop projektorja skupaj s stropnim nosilcem</t>
  </si>
  <si>
    <t>4.42</t>
  </si>
  <si>
    <t>Izdelava ožičenja, priklop klicnega seta za invalide komplet( potezne SOS tipke skupaj z zunanjo SOS svetilko in hupo ter krmilnim modulom)  WC invalidi</t>
  </si>
  <si>
    <t>4.43</t>
  </si>
  <si>
    <t>Izdelava ožičenja in priklop klima naprave ( 1x zunanja enota in 1x notranja enota)</t>
  </si>
  <si>
    <t>4.44</t>
  </si>
  <si>
    <t>Izdelava ožičenja in priklop raznih manjših porabnikov splošne rabe in strojnih inštalacij, komplet s priključno dozo (obtočne črpalke, mešalni ventili,  ventilator, elektomagnetni ventili, sobni termostati, …)</t>
  </si>
  <si>
    <t>4.45</t>
  </si>
  <si>
    <t>Izdelava ožičenja in priklop raznih večjih porabnikov splošne rabe in strojnih inštalacij, komplet (E.R.toplotna črpalka, E.R.-klimatska naprava,avtomatika…)</t>
  </si>
  <si>
    <t>4.46</t>
  </si>
  <si>
    <t>Doza za izenačitev potencialov s 6 sponkami</t>
  </si>
  <si>
    <t>4.47</t>
  </si>
  <si>
    <t>5.1</t>
  </si>
  <si>
    <t>Dobava in montaža - uvlečenje v novo kabelsko kabelsko kanalizacijo novega NN dovodnega kabla E-AY2Y-J 4x70 mm2, pred nabavo NN dovodnega kabla je potrebno točno izmeriti dolžino od El.droga do merilne omarice</t>
  </si>
  <si>
    <t>5.2</t>
  </si>
  <si>
    <t>Polaganje ozemljitev z valjancom FeZn 25x4mm</t>
  </si>
  <si>
    <t>30</t>
  </si>
  <si>
    <t>5.3</t>
  </si>
  <si>
    <t>Pripravljalna in zaključna dela ter manipulativni stroški</t>
  </si>
  <si>
    <t>5.4</t>
  </si>
  <si>
    <t>Nadzor s strani distribucije</t>
  </si>
  <si>
    <t>6.1</t>
  </si>
  <si>
    <t>Podometni električni razdelilnik iz nerjavečega jekla (kot npr Schneider Spacial CRN) za montažo električnega razdelilnika z vtičnicami, skupaj s ključavnico za zaklep, IP66 zaščite, dimenzij 400x400x200, skupaj z izolirano kabelsko uvodno ploščo</t>
  </si>
  <si>
    <t>6.2</t>
  </si>
  <si>
    <t>Nadometni električni razdelilnik iz umetne mase (kot npr. Schneider Kaedra System 13180) za montažo električnih vtičnic in varovalnih elementov, komplet s PE in N zbiralko, montažnim in pritrdilnim materialom. s sledečo opremo:</t>
  </si>
  <si>
    <t>6.3</t>
  </si>
  <si>
    <t>4 polno RCD stikalo 40/0,03A</t>
  </si>
  <si>
    <t>6.4</t>
  </si>
  <si>
    <t xml:space="preserve">glavno stikalo 40A 3P za montažo na DIN letev </t>
  </si>
  <si>
    <t>6.5</t>
  </si>
  <si>
    <t>1 fazni 16A instalacijski odklopnik C kategorije</t>
  </si>
  <si>
    <t>6.6</t>
  </si>
  <si>
    <t>3 fazni 16A avtomatski odklopnik C kategorije</t>
  </si>
  <si>
    <t>6.7</t>
  </si>
  <si>
    <t>16A - 230V enofazna vtičnica za montažo na stikalni blok</t>
  </si>
  <si>
    <t>6.8</t>
  </si>
  <si>
    <t>16A petpolna motorska vtičnica za montažo na stikalni blok</t>
  </si>
  <si>
    <t>6.9</t>
  </si>
  <si>
    <t>7.1</t>
  </si>
  <si>
    <t xml:space="preserve">Podometni 8 modulni stikalni blok (kot npr. Schneider MINI PRAGMA) </t>
  </si>
  <si>
    <t>7.2</t>
  </si>
  <si>
    <t>Stikalo skupaj z lučko skupaj z nosilcem za pritrditev na DIN letev</t>
  </si>
  <si>
    <t>7.3</t>
  </si>
  <si>
    <t>7.4</t>
  </si>
  <si>
    <t>Vse ožičeno, spojeno in opremlejno z napisnimi tablicami</t>
  </si>
  <si>
    <t>8.1</t>
  </si>
  <si>
    <t>Podometni 8 modulni stikalni blok (kot npr.Schneider MINI PRAGMA)</t>
  </si>
  <si>
    <t>8.2</t>
  </si>
  <si>
    <t>8.3</t>
  </si>
  <si>
    <t>8.4</t>
  </si>
  <si>
    <t>9.1</t>
  </si>
  <si>
    <t>Podometni 8 modulni stikalni blok (kot npr. Schneider MINI PRAGMA) montiran v omarici R - PRIREDITVE 5</t>
  </si>
  <si>
    <t>9.2</t>
  </si>
  <si>
    <t>9.3</t>
  </si>
  <si>
    <t>9.4</t>
  </si>
  <si>
    <t>10.1</t>
  </si>
  <si>
    <t>Beghelli 14848 Acciaio 4x49W T5 EVG IP66-nadgradna svetilka s povišano stopnjo zaščite, jekleno ohišje in varnostno kaljeno steklo odporno na udarce po IK09, z visokosijajnim odsevnikom,1506x315x90, z garancijo 3 leta</t>
  </si>
  <si>
    <t>T5 49W 840-sijalke</t>
  </si>
  <si>
    <t>48</t>
  </si>
  <si>
    <t>10.2</t>
  </si>
  <si>
    <t>MTS DL1001 2x18W TC-DEL EVG IP44-zaprta nadgradna stropna svetilka s povišano stopnjo zaščite, bele barve in visokosijajno optiko, fi 242x150 mm, komplet</t>
  </si>
  <si>
    <t>17</t>
  </si>
  <si>
    <t>TC-DEL 18W 840-sijalke</t>
  </si>
  <si>
    <t>34</t>
  </si>
  <si>
    <t>10.3</t>
  </si>
  <si>
    <t>Beghelli Gemini 12-013/414/CB 4x14W T5 EVG-nadgradna stropna svetilka, 654x654x60 mm, komplet</t>
  </si>
  <si>
    <t>T5 14W 840-sijalke</t>
  </si>
  <si>
    <t>16</t>
  </si>
  <si>
    <t>10.4</t>
  </si>
  <si>
    <t>Beghelli Lyra 29-023/414 4x14W T5 EVG M600-vgradna stropna svetilka s 4x visokosijajno optiko, komplet</t>
  </si>
  <si>
    <t>24</t>
  </si>
  <si>
    <t>10.5</t>
  </si>
  <si>
    <t>Beghelli Lyra 29-023/414 4x14W T5 EVG M600+EM1h-vgradna stropna svetilka s 4x visokosijajno optiko, s prigrajenim modulom zasilne razsvetljave, komplet</t>
  </si>
  <si>
    <t>10.6</t>
  </si>
  <si>
    <t>MTS DL1001 2x26W TC-DEL EVG IP44-zaprta nadgradna stropna svetilka s povišano stopnjo zaščite, bele barve in visokosijajno optiko, fi 242x150 mm, komplet</t>
  </si>
  <si>
    <t>TC-DEL 26W 840-sijalke</t>
  </si>
  <si>
    <t>10.7</t>
  </si>
  <si>
    <t>MTS DL1001 1x18W TC-DEL EVG IP44-zaprta nadgradna stropna svetilka s povišano stopnjo zaščite, bele barve in visokosijajno optiko, fi 242x150 mm, komplet</t>
  </si>
  <si>
    <t>10.8</t>
  </si>
  <si>
    <t>Beghelli 14249 BS113 2x49W T5 EVG IP65-nadgradna svetilka s povišano stopnjo zaščite, z visokosijajnim odsevnikom, UV obstojnim  PC ohišjemin transparentnim PC pokrovom, komplet</t>
  </si>
  <si>
    <t>10.9</t>
  </si>
  <si>
    <t>LENA 887536 SATURN E27 75W IP54-nadgradna stenska svetilka s povišano stopnjo zaščite, bela in prizmatična optika, fi 335x110 mm</t>
  </si>
  <si>
    <t>QA 52W-žarnica</t>
  </si>
  <si>
    <t>10.10</t>
  </si>
  <si>
    <t>MTS P Insert1 TC 7W IP55-vgradna svetilka s povišano stopnjo zaščite za vgradnjo v stopnice, ohišje iz tlačno litega aluminija črne barve in lamelno optiko za navzdol razpršeno svetlobo, varnostno steklo po IK08, 256x88x92 mm, sijalke priložene</t>
  </si>
  <si>
    <t>8120 potrebno vgradno ohišje</t>
  </si>
  <si>
    <t>10.11</t>
  </si>
  <si>
    <t>Beghelli 19206 F65 LED 11W SE1H IP65-nadgradna svetilka s povišano stopnjo zaščite in LED virom svetlobe, v pripravnem spju in avtonomije 1h, z garancijo 4 leta na komplet svetilko vključno z baterijo</t>
  </si>
  <si>
    <t>10.12</t>
  </si>
  <si>
    <t>Beghelli 16221 Aestetica LED 8W SE1H IP40-nadgradna svetilka z LED virom svetlobe, v pripravnem spju in avtonomije 1h, z garancijo 4 leta na komplet svetilko vključno z baterijo</t>
  </si>
  <si>
    <t>4268-piktogramska tablica, smer naravnost</t>
  </si>
  <si>
    <t>4266-vgradni set</t>
  </si>
  <si>
    <t>Beghelli 19202 F65 LED 8W SE1H IP65-nadgradna svetilka s povišano stopnjo zaščite in LED virom svetlobe, v pripravnem spju in avtonomije 1h, z garancijo 4 leta na komplet svetilko vključno z baterijo</t>
  </si>
  <si>
    <t>19044-označevalne nalepke LDR</t>
  </si>
  <si>
    <t>10.13</t>
  </si>
  <si>
    <t>drobni in vezni material</t>
  </si>
  <si>
    <t>DOBAVA IN MONTAŽA SVETILK KOMPLET Z ŽARNICAMI SKUPAJ</t>
  </si>
  <si>
    <t>11.1</t>
  </si>
  <si>
    <t>Dovodni telefonski kabel TK 59 3x4x0,6 od obstoječega TK omrežja do zunanje TK omare ter naprej do omare strukturnega ožičenja, pred nabavo preveriti dolžino</t>
  </si>
  <si>
    <t>100</t>
  </si>
  <si>
    <t>11.2</t>
  </si>
  <si>
    <t>Inštalacijski UTP podatkovni kabel cat 6</t>
  </si>
  <si>
    <t>11.3</t>
  </si>
  <si>
    <t>Zaključevanje TF kabla na krona letvici</t>
  </si>
  <si>
    <t>11.4</t>
  </si>
  <si>
    <t>Krona letve 10"</t>
  </si>
  <si>
    <t>11.5</t>
  </si>
  <si>
    <t>Enojna podatkovna vtičnica RJ45 cat6 za vgradnjo v parapetni kanal, komplet z nosilci in okrasnimi pokrovi</t>
  </si>
  <si>
    <t>11.6</t>
  </si>
  <si>
    <t>Podometna RJ45 vtičnica skupaj z dozo za gips strop oz steno, nosilci in okrasnimi pokrovi</t>
  </si>
  <si>
    <t>11.7</t>
  </si>
  <si>
    <t>Omara strukturiranega ožičenja v sestavi:</t>
  </si>
  <si>
    <t>11.8</t>
  </si>
  <si>
    <t>Omara višine 6U dim 400x550x320mm, s stranicami, steklenimi vrati, koleščki, ventilatorjem in napajalnim modulom 6 vtičnic s prenapetostno zaščito in vodili za kabel</t>
  </si>
  <si>
    <t>11.9</t>
  </si>
  <si>
    <t>19 palčna polica 400 mm, nosilnost do 12 kg</t>
  </si>
  <si>
    <t>11.10</t>
  </si>
  <si>
    <t>19 palčni delilni panel 24xRJ45, Kat. 6+ za UTP kabel, EN 50173, 1U</t>
  </si>
  <si>
    <t>11.11</t>
  </si>
  <si>
    <t>ISDN/telefonski delilni panel 24xRJ45, kat. 3, EN 50173, 1U</t>
  </si>
  <si>
    <t>11.12</t>
  </si>
  <si>
    <t xml:space="preserve">Modem kot naprimer ZyXEL </t>
  </si>
  <si>
    <t>11.13</t>
  </si>
  <si>
    <t>Povezovalni kabli UTP cat 6 l=0,5m</t>
  </si>
  <si>
    <t>11.14</t>
  </si>
  <si>
    <t xml:space="preserve">Dostopna točka - access point </t>
  </si>
  <si>
    <t>11.15</t>
  </si>
  <si>
    <t>12.1</t>
  </si>
  <si>
    <t>Lovilni vod Rf fi 8</t>
  </si>
  <si>
    <t>110</t>
  </si>
  <si>
    <t>12.2</t>
  </si>
  <si>
    <t>Strešni in zidni noslci nosilci za namestitev odvodno-lovilnih vodov</t>
  </si>
  <si>
    <t>12.3</t>
  </si>
  <si>
    <t>Ozemljitveni - vodnik trak FeZn 25x4mm</t>
  </si>
  <si>
    <t>90</t>
  </si>
  <si>
    <t>12.4</t>
  </si>
  <si>
    <t>Izvedba spojev varjenje strelovoda na kovinske mase-ograje, cevi, okviri vrat, jeklen ekonstrukcije dvižne ploščadi, stebre itd</t>
  </si>
  <si>
    <t>12.5</t>
  </si>
  <si>
    <t>Merilne sponke na odvodnih vodih skupaj z podometnimi omaricami ZON 05</t>
  </si>
  <si>
    <t>12.6</t>
  </si>
  <si>
    <t>Izvedba spojev strelovoda na strešno obrobno obrobo</t>
  </si>
  <si>
    <t>12.7</t>
  </si>
  <si>
    <t>Dobava in montaža odkapnikov na odvodnih vodih KON21</t>
  </si>
  <si>
    <t>12.8</t>
  </si>
  <si>
    <t>Meritve strelovodne zaščite</t>
  </si>
  <si>
    <t>12.9</t>
  </si>
  <si>
    <t>13.1</t>
  </si>
  <si>
    <r>
      <t xml:space="preserve">Strojni in deloma ročni izkop kabelskega kanala  v terenu  III. do IV. ktg. dim. 0,4x1 m, izdelava posteljice z nabitim peskom granulacije 3-7 mm ali mivko v debelini 10 cm, polaganje STG cevi 2x </t>
    </r>
    <r>
      <rPr>
        <sz val="10"/>
        <rFont val="Symbol"/>
        <family val="1"/>
      </rPr>
      <t>f</t>
    </r>
    <r>
      <rPr>
        <sz val="10"/>
        <rFont val="Arial CE"/>
        <family val="2"/>
      </rPr>
      <t>110, zasipanje s peskom granulacije 3-7 mm v sloju 10 cm z nabijanjem, zasip z izkopanim materialom ter nabijanje po slojih 20 cm, polaganje ozemljilnega valjanca, polaganje PVC opozorilnega traku, odvoz odvečnega materiala ter urejanje okolice - za dovodni kabel</t>
    </r>
  </si>
  <si>
    <t>13.2</t>
  </si>
  <si>
    <r>
      <t>Izdelava tipskega manipulativnega betonskega kabelskega jaška</t>
    </r>
    <r>
      <rPr>
        <sz val="10"/>
        <rFont val="Arial"/>
        <family val="2"/>
      </rPr>
      <t xml:space="preserve">, cev fi 80x100cm, zalit z betonom MB 30 in ustrezno armaturo, z litoželeznim pokrovom za lahki promet z napisom ELEKTRIKA </t>
    </r>
  </si>
  <si>
    <t>13.3</t>
  </si>
  <si>
    <r>
      <t>Izdelava tipskega manipulativnega betonskega kabelskega jaška</t>
    </r>
    <r>
      <rPr>
        <sz val="10"/>
        <rFont val="Arial"/>
        <family val="2"/>
      </rPr>
      <t xml:space="preserve">, cev fi 60x100cm, zalit z betonom MB 30 in ustrezno armaturo, z litoželeznim pokrovom za lahki promet z napisom ELEKTRIKA </t>
    </r>
  </si>
  <si>
    <t>13.4</t>
  </si>
  <si>
    <r>
      <t xml:space="preserve">Dobava in montaža stigmaflex cevi </t>
    </r>
    <r>
      <rPr>
        <sz val="10"/>
        <rFont val="Symbol"/>
        <family val="1"/>
      </rPr>
      <t xml:space="preserve">f </t>
    </r>
    <r>
      <rPr>
        <sz val="10"/>
        <rFont val="Arial CE"/>
        <family val="2"/>
      </rPr>
      <t>110 mm, komplet s spojnimi elementi, polaganje v že pripravljen jarek</t>
    </r>
  </si>
  <si>
    <t>160</t>
  </si>
  <si>
    <t>13.5</t>
  </si>
  <si>
    <t>Polaganje rdečega PVC opozorilnega traku z napisom "POZOR ENERGETSKI KABEL" v izkopan kabelski jarek</t>
  </si>
  <si>
    <t>13.6</t>
  </si>
  <si>
    <t>Odklop in odstranitev obstoječega NN voda od obstoječega El.droga do obstoječega objekta.</t>
  </si>
  <si>
    <t>13.7</t>
  </si>
  <si>
    <t>Odklop in odstranitev obstoječe merilne omarice na obstoječem objektu</t>
  </si>
  <si>
    <t>13.8</t>
  </si>
  <si>
    <t>Vertikalna zaščita na obstoječem el.drogu na višini 3m</t>
  </si>
  <si>
    <t>13.9</t>
  </si>
  <si>
    <t>DOBAVA IN MONTAŽA VODOVNEGA MATERIALA SKUPAJ</t>
  </si>
  <si>
    <t>14.1</t>
  </si>
  <si>
    <r>
      <t>Kabel NAYY za JR 4x16 + 2,5 mm</t>
    </r>
    <r>
      <rPr>
        <vertAlign val="superscript"/>
        <sz val="10"/>
        <rFont val="Arial"/>
        <family val="2"/>
      </rPr>
      <t>2</t>
    </r>
    <r>
      <rPr>
        <sz val="10"/>
        <rFont val="Arial"/>
        <family val="2"/>
      </rPr>
      <t xml:space="preserve"> položen v kabelsko kanalizacijo pred polaganjem obvezno izmerit potrebno dolžino</t>
    </r>
  </si>
  <si>
    <t>14.2</t>
  </si>
  <si>
    <t>14.3</t>
  </si>
  <si>
    <t>Kabelski čevelj za gnetenje 16mm2</t>
  </si>
  <si>
    <t>14.4</t>
  </si>
  <si>
    <r>
      <t xml:space="preserve">Strojni in deloma ročni izkop kabelskega kanala  v terenu  III. do IV. ktg. dim. 0,4x1 m, izdelava posteljice z nabitim peskom granulacije 3-7 mm ali mivko v debelini 10 cm, polaganje STG cevi 1x </t>
    </r>
    <r>
      <rPr>
        <sz val="10"/>
        <rFont val="Symbol"/>
        <family val="1"/>
      </rPr>
      <t>f</t>
    </r>
    <r>
      <rPr>
        <sz val="10"/>
        <rFont val="Arial CE"/>
        <family val="2"/>
      </rPr>
      <t>50, zasipanje s peskom granulacije 3-7 mm v sloju 10 cm z nabijanjem, zasip z izkopanim materialom ter nabijanje po slojih 20 cm, polaganje ozemljilnega valjanca, polaganje PVC opozorilnega traku, odvoz odvečnega materiala ter urejanje okolice - za JR</t>
    </r>
  </si>
  <si>
    <t>14.5</t>
  </si>
  <si>
    <t xml:space="preserve">Asimetrična svetilka cestne razsvetljave za natik na kandelaber fi=60mm, ohišje iz poliestra, ojačanega s steklenimi vlakni, zaščitno polakiran v kovinsko sivi barvi. Ohišje in prirobnica za kandelaber tlačno ulita iz aluminija in polakirana z zaščitno metalizirano barvo, zapirač svetlobnotehničnega pokrova iz nerjavnega jekla, primarni reflektor z ravnim steklenim pokrovom z asimetrično porazdelitvijo svetilnosti, visokoučinkovita radialno fasetirana optika (RFO), zaščite IP 66, moči 70W kot npr razreda Siteco CX 100 comfort 5CX 622 E-1 NS1208 z redukcijo moči (pozitivna logika)(arhitekt si pridrži pravico izbire drugega tipa svetilke z enakimi karakteristikami,  pred nabavo se posvetiti z arhitekotm) (S1) </t>
  </si>
  <si>
    <t>14.6</t>
  </si>
  <si>
    <t>Raven ali reducirni drog cestne razsvetljave višine h=5m za montažo na siderno ploščo in prilagojen za okranske vetrove (&gt;190km/h), prilagojen za natik svetilke (fi=60mm), vročecinkane izvedbe z debeljino stene 4mm, izdelanim mestom za ozemljitev, s priključno ploščo in kompletnim ožičenjem (NYY 4x2,5 mm2 - l=5m), postavljen in motiran na siderno ploščo</t>
  </si>
  <si>
    <t>14.7</t>
  </si>
  <si>
    <t>Sidrna plošča ustrezne dimenzije za dobavljene drogove cestne razsvetljave skupaj z vijaki in vso potrebno opremo, montiran (zalit) v ustrezen betonski temelj</t>
  </si>
  <si>
    <t>14.8</t>
  </si>
  <si>
    <t>Spodnja flančna za pokritje sidrne plošče in vijakov</t>
  </si>
  <si>
    <t>14.9</t>
  </si>
  <si>
    <t>Ozemljitev kovinskega droga razsvetljave, komplet s križno sponko, pritrdilnimi vijaki, …</t>
  </si>
  <si>
    <t>14.10</t>
  </si>
  <si>
    <r>
      <t>Izdelava tipskega manipulativnega betonskega kabelskega jaška</t>
    </r>
    <r>
      <rPr>
        <sz val="10"/>
        <rFont val="Arial"/>
        <family val="2"/>
      </rPr>
      <t>, dim 50x50cm, zalit z betonom MB 30 in ustrezno armaturo, z litoželeznim pokrovom za lahki promet z napisom JR</t>
    </r>
  </si>
  <si>
    <t>14.11</t>
  </si>
  <si>
    <t>Povezava novih svetilk na obstoječe JR omrežje</t>
  </si>
  <si>
    <t>14.12</t>
  </si>
  <si>
    <t>15.1</t>
  </si>
  <si>
    <t>Podometna zunanja telefonska omarica iz RF pločevine za vgradnjo v fasado, ključavnico in s sledečo opremo:</t>
  </si>
  <si>
    <t>15.2</t>
  </si>
  <si>
    <t>Zakjučne krona 10 letev komplet z nosilcem in zaščitnimi elementi</t>
  </si>
  <si>
    <t>15.3</t>
  </si>
  <si>
    <r>
      <t xml:space="preserve">Strojni in deloma ročni izkop kabelskega kanala  v terenu  III. do IV. ktg. dim. 0,4x1 m, izdelava posteljice z nabitim peskom granulacije 3-7 mm ali mivko v debelini 10 cm, polaganje STG cevi 1x </t>
    </r>
    <r>
      <rPr>
        <sz val="10"/>
        <rFont val="Symbol"/>
        <family val="1"/>
      </rPr>
      <t>f</t>
    </r>
    <r>
      <rPr>
        <sz val="10"/>
        <rFont val="Arial CE"/>
        <family val="2"/>
      </rPr>
      <t>110, zasipanje s peskom granulacije 3-7 mm v sloju 10 cm z nabijanjem, zasip z izkopanim materialom ter nabijanje po slojih 20 cm, polaganje ozemljilnega valjanca, polaganje PVC opozorilnega traku POZOR TELEKOM, odvoz odvečnega materiala ter urejanje okolice - za dovodni TK kabel</t>
    </r>
  </si>
  <si>
    <t>15.4</t>
  </si>
  <si>
    <r>
      <t>Izdelava tipskega manipulativnega betonskega kabelskega jaška</t>
    </r>
    <r>
      <rPr>
        <sz val="10"/>
        <rFont val="Arial"/>
        <family val="2"/>
      </rPr>
      <t>, cev fi 80x100cm, zalit z betonom MB 30 in ustrezno armaturo, z litoželeznim pokrovom za lahki promet z napisom TELEKOM</t>
    </r>
  </si>
  <si>
    <t>15.5</t>
  </si>
  <si>
    <r>
      <t>Izdelava tipskega manipulativnega betonskega kabelskega jaška</t>
    </r>
    <r>
      <rPr>
        <sz val="10"/>
        <rFont val="Arial"/>
        <family val="2"/>
      </rPr>
      <t>, dim. 40x40cm, zalit z betonom MB 30 in ustrezno armaturo, z litoželeznim pokrovom za lahki promet z napisom TELEKOM</t>
    </r>
  </si>
  <si>
    <t>15.6</t>
  </si>
  <si>
    <t>190</t>
  </si>
  <si>
    <t>15.7</t>
  </si>
  <si>
    <t>Polaganje rdečega PVC opozorilnega traku z napisom "POZOR TELEKOM" v izkopan kabelski jarek</t>
  </si>
  <si>
    <t>15.8</t>
  </si>
  <si>
    <t>16.1</t>
  </si>
  <si>
    <t>Meritve električnihe instalacij - kratkostične zanke, okvarne zanke, delavanja zaščite</t>
  </si>
  <si>
    <t>16.2</t>
  </si>
  <si>
    <t>Pomoč elektrodistribucije</t>
  </si>
  <si>
    <t>16.3</t>
  </si>
  <si>
    <t>Pomoč zidarjev (vrtanje, štemanje, krpanje, …)</t>
  </si>
  <si>
    <t>16.4</t>
  </si>
  <si>
    <t>Meritve delovanja varnostne razsevtljave in izdaja certifikata s strani kreditirane in pooblaščene osebe</t>
  </si>
  <si>
    <t>16.5</t>
  </si>
  <si>
    <t>Meritve FTP CAT 6a s certifikatom</t>
  </si>
  <si>
    <t>16.6</t>
  </si>
  <si>
    <t>Pomoč in delo z dvigalom - košara</t>
  </si>
  <si>
    <t>16.7</t>
  </si>
  <si>
    <t>Pomoč elektro distribucije -priklop na NN omrežje ELEKTRO PRIMORSKA</t>
  </si>
  <si>
    <t>16.8</t>
  </si>
  <si>
    <t>Vris sprememb v PZI za izdelavo PID projektne dokumentacije</t>
  </si>
  <si>
    <t>16.9</t>
  </si>
  <si>
    <t>Nepredvidena dela z vpisom nadzornega organa v gradbeni dnevnik</t>
  </si>
  <si>
    <t>OSTALO SKUPAJ</t>
  </si>
  <si>
    <t>ZUNANJA UREDITEV</t>
  </si>
  <si>
    <t>REKAPITULACIJA</t>
  </si>
  <si>
    <t>Zakoličba zunanje ureditve</t>
  </si>
  <si>
    <t>Planiranje in utrjevanje dna izkopa pod talnimi ploščami, stopnicami</t>
  </si>
  <si>
    <t>Planiranje in utrjevanje dna izkopa pod asfaltnimi površinami</t>
  </si>
  <si>
    <t>Dobava in vgrajevanje tampona 0/32, v deb. 20 cm, pod tlake, komplet s finim planiranjem .Utrjevanje  do predpisane nosilnosti, kot je opredeljena v načrtu gradbenih konstrukcij.</t>
  </si>
  <si>
    <t>Dobava in vgrajevanje tampona 0/32, v deb. 20 cm, pod asfaltnimi površinami, komplet s finim planiranjem .Utrjevanje  do predpisane nosilnosti, kot je opredeljena v načrtu gradbenih konstrukcij.</t>
  </si>
  <si>
    <t>Dobava in vgrajevanje kamnitega materiala - greda 0/63, v deb. 30 cm, pod asfaltnimi površinami, komplet s finim planiranjem .Utrjevanje  do predpisane nosilnosti, kot je opredeljena v načrtu gradbenih konstrukcij.</t>
  </si>
  <si>
    <t>Dobava in vgrajevanje geotekstila pred nasipom kamnitega materiala - greda, v deb. 30 cm, pod asfaltnimi površinami</t>
  </si>
  <si>
    <t>Zasip točkovnih in pasovnih temeljev z izkopnim materialom, deponiranim ob objektu oz. odvoz viška materiala na deponijo</t>
  </si>
  <si>
    <t>Humuziranje zelenic ob parkirišču, komplet z dobavo humusa in sejanjem s travo</t>
  </si>
  <si>
    <t>Dobava in vgrajevanje betona za pasovne temelje, k.pr.0,12 - 0,20 m3/m1, C 25/30, XC 2, PV - II, Dmax. 16</t>
  </si>
  <si>
    <t>Dobava in vgrajevanje betona sten, C 25/30, XC 2, PV - II, Dmax. 16, k.pr.  0,12 - 0,20 m3/m2</t>
  </si>
  <si>
    <t>Dobava in vgrajevanje betona za talne plošče k.pr. 0,12 - 0,20  m3/m2, klančina,  C 35/45, XC 2, PV - II, Dmax. 16</t>
  </si>
  <si>
    <t>Dobava in vgrajevanje betona za zunanje stopnice,  C 30/37, XC 2, PV - II, Dmax. 16</t>
  </si>
  <si>
    <t>Izdelava opaža betonskih sten, viden beton</t>
  </si>
  <si>
    <t>Izdelava opaža zunanjih stopnic</t>
  </si>
  <si>
    <t>Dobava in naprava betonskega tlaka C 25/30, ab plošča d = 15 cm, , grajena kot vidni beton, bel cement (končno strukturo potrdi odg. proj. arh.), postavitev armature glej v Načrtu gradbenih konstrukcij, zgornja površina zbrušena ali finalno štokana (končno obdelavo potrdi odg. projektant arhitekture), finalno obdelan s protiprašno impregnacijo na bazi vodnega stekla (npr. Kema impregnatorali enakovredno) in z dodatno silikonsko impregnacijo za zagotavljanje vodoodbojnosti (npr. Sikagard 704 S ali enakovredno), tlak je po obodu dilatiran s stiropor trakom, d= 1 cm, s potrebnimi talnimi dilatacijami, vse komplet, beton in armatura,  zunaj ob stopnicah</t>
  </si>
  <si>
    <t xml:space="preserve">Izkop za kanalizacijo v terenu III. ktg. </t>
  </si>
  <si>
    <t>Dobava in vgrajevanje PVC DN 400 cevi na betonsko posteljico in polno obbetoniranje - fekalna kanalizacija</t>
  </si>
  <si>
    <t>Izdelava betonskega jaška fi 50 cm - peskolov, globine do 1,50 m, vtok iz parkirišča, komplet z betonskim pokrovom - meteorna kanalizacija</t>
  </si>
  <si>
    <t>Izdelava priključka nove meteorna kanalizacije na obstoječo kanalizacijo, komplet z obdelavo stika</t>
  </si>
  <si>
    <t>Dobava in montaža kovinske ograje sestavljena iz JE vroče-cinkanih škatlastih in ploščatih profilov (pozicija ZO-A). Na razmaku 115cm se izvedejo vertikalni stebriči iz škatlastih profilov (40/50mm), ki se povežejo s spodnjo in zgornjo horizontalo(20/50mm). Med horizontalama se privari vertikale (7/20), v naklonih 0º ali 7º od vertikale v dveh vzporednih linijah.
 Material: kovina (JE)
Obdelava: vročecinkano
Površinska zaščita: brez dodatne obdelave
Dimenzije:
Vertikalni stebrički: 40/50mm
Horizontala: 20/50mm
Vertikalni (0°) in poševni (7°) ploščati profil : 7/20mm 
Višina: 95cm
Osni razmak med stebrički: 115cm                                                     (Glej Načrt arhitekture in Načrt opreme)</t>
  </si>
  <si>
    <r>
      <t xml:space="preserve">Kovinska ograja sestavljena iz JE vroče-cinkanih škatlastih in ploščatih profilov (pozicija ZO-B). Na rahlo padajočem delu klančine (padec 5,8cm na 1m dolžine) se izvede ograja sestavljena iz vertikalnih stebričkov iz škatlastih profilov (40/50mm), ki se povežejo s spodnjo in zgornjo horizontalo(20/50mm). Med horizontalama se privari vertikale (7/20), v naklonih 0º ali 7º od vertikale v dveh vzporednih linijah.
</t>
    </r>
    <r>
      <rPr>
        <sz val="12"/>
        <rFont val="Century Gothic"/>
        <family val="2"/>
      </rPr>
      <t xml:space="preserve"> </t>
    </r>
    <r>
      <rPr>
        <sz val="12"/>
        <rFont val="Times New Roman"/>
        <family val="1"/>
      </rPr>
      <t xml:space="preserve">Material: kovina (JE)
</t>
    </r>
    <r>
      <rPr>
        <sz val="12"/>
        <rFont val="Calibri"/>
        <family val="2"/>
      </rPr>
      <t>Obdelava: vročecinkano
Površinska zaščita: brez dodatne obdelave
Dimenzije:
Vertikalni stebrički: 40/50mm
Horizontala: 20/50mm
Vertikalni (0°) in poševni (7°) ploščati profil : 7/20mm 
Višina: 95cm
Osni razmak med stebrički: 189cm                                                     (Glej Načrt arhitekture in Načrt opreme)</t>
    </r>
  </si>
  <si>
    <t>Skupaj ključavničarska dela</t>
  </si>
  <si>
    <t>Dobava in ročno vgrajevanje obrabno zaporne plasti asfalta, 0/8, deb. 5 cm, pločnik</t>
  </si>
  <si>
    <t>Dobava in vgrajevanje sfalta, nosilni sloj BD 0/22 deb. 6 cm in obrabni sloj AB deb. 4 cm, parkirišče</t>
  </si>
  <si>
    <t>Dobava in vgrajevanje betonskih robnikov, dim. 8/20 cm, z ravnim zaključkom, na betonsko posteljico in obetoniranje</t>
  </si>
  <si>
    <t>Dobava in vgrajevanje betonskih robnikov, dim. 15/25 cm, z ravnim zaključkom, na betonsko posteljico in obetoniranje</t>
  </si>
  <si>
    <t>Dobava in vgrajevanje žične ograje ob igrišču, tipska, višina 1,20 m, komplet s stebrički, tip in barva po izboru projektanta</t>
  </si>
  <si>
    <t>Izdelava prometne signalizacije, oznaka parkirišč, črta šir. 12 cm, bele barve</t>
  </si>
  <si>
    <t>Izdelava prometne signalizacije, oznaka parkirišč - invalid,  rumene barve</t>
  </si>
  <si>
    <t>Izdelava prometne signalizacije, barvanje površin - stop črta, bele barve</t>
  </si>
  <si>
    <t>Dobava in vgradnja prometnega znaka STOP, komplet s stebričkom, znakom in temeljem</t>
  </si>
  <si>
    <t>Skupaj zunanja ureditev</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</si>
</sst>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_-* #,##0.00\ _S_I_T_-;\-* #,##0.00\ _S_I_T_-;_-* \-??\ _S_I_T_-;_-@_-"/>
    <numFmt numFmtId="166" formatCode="_(* #,##0.00_);_(* \(#,##0.00\);_(* \-??_);_(@_)"/>
    <numFmt numFmtId="167" formatCode="_-* #,##0.00&quot; €&quot;_-;\-* #,##0.00&quot; €&quot;_-;_-* \-??&quot; €&quot;_-;_-@_-"/>
    <numFmt numFmtId="168" formatCode="_-* #,##0&quot; SIT&quot;_-;\-* #,##0&quot; SIT&quot;_-;_-* &quot;- SIT&quot;_-;_-@_-"/>
    <numFmt numFmtId="169" formatCode="\$#,##0\ ;&quot;($&quot;#,##0\)"/>
    <numFmt numFmtId="170" formatCode="_-* #,##0.00&quot; SIT&quot;_-;\-* #,##0.00&quot; SIT&quot;_-;_-* \-??&quot; SIT&quot;_-;_-@_-"/>
    <numFmt numFmtId="171" formatCode="_-* #,##0.00\ [$€]_-;\-* #,##0.00\ [$€]_-;_-* \-??\ [$€]_-;_-@_-"/>
    <numFmt numFmtId="172" formatCode="0.000"/>
    <numFmt numFmtId="173" formatCode="#,##0.00\ [$€-424];[Red]\-#,##0.00\ [$€-424]"/>
    <numFmt numFmtId="174" formatCode="#,##0.0\ _€"/>
    <numFmt numFmtId="175" formatCode="000"/>
    <numFmt numFmtId="176" formatCode="#,##0.0"/>
    <numFmt numFmtId="177" formatCode="00\."/>
    <numFmt numFmtId="178" formatCode="dd/mmm"/>
    <numFmt numFmtId="179" formatCode="_-* #,##0.00\ [$€-81D]_-;\-* #,##0.00\ [$€-81D]_-;_-* \-??\ [$€-81D]_-;_-@_-"/>
    <numFmt numFmtId="180" formatCode="#,##0.00\ _€"/>
    <numFmt numFmtId="181" formatCode="0.0"/>
  </numFmts>
  <fonts count="137">
    <font>
      <sz val="10"/>
      <name val="Arial CE"/>
      <family val="2"/>
    </font>
    <font>
      <sz val="10"/>
      <name val="Arial"/>
      <family val="0"/>
    </font>
    <font>
      <sz val="10"/>
      <color indexed="8"/>
      <name val="Arial"/>
      <family val="2"/>
    </font>
    <font>
      <sz val="11"/>
      <color indexed="8"/>
      <name val="Calibri"/>
      <family val="2"/>
    </font>
    <font>
      <sz val="10"/>
      <color indexed="9"/>
      <name val="Arial"/>
      <family val="2"/>
    </font>
    <font>
      <sz val="11"/>
      <color indexed="9"/>
      <name val="Calibri"/>
      <family val="2"/>
    </font>
    <font>
      <sz val="12"/>
      <name val="Times New Roman CE"/>
      <family val="1"/>
    </font>
    <font>
      <sz val="10"/>
      <color indexed="8"/>
      <name val="Calibri"/>
      <family val="2"/>
    </font>
    <font>
      <sz val="10"/>
      <color indexed="17"/>
      <name val="Arial"/>
      <family val="2"/>
    </font>
    <font>
      <sz val="11"/>
      <color indexed="17"/>
      <name val="Calibri"/>
      <family val="2"/>
    </font>
    <font>
      <b/>
      <sz val="18"/>
      <color indexed="24"/>
      <name val="Arial"/>
      <family val="2"/>
    </font>
    <font>
      <b/>
      <sz val="12"/>
      <color indexed="24"/>
      <name val="Arial"/>
      <family val="2"/>
    </font>
    <font>
      <b/>
      <sz val="10"/>
      <color indexed="63"/>
      <name val="Arial"/>
      <family val="2"/>
    </font>
    <font>
      <b/>
      <sz val="11"/>
      <color indexed="63"/>
      <name val="Calibri"/>
      <family val="2"/>
    </font>
    <font>
      <sz val="9"/>
      <color indexed="8"/>
      <name val="Calibri"/>
      <family val="2"/>
    </font>
    <font>
      <b/>
      <sz val="10"/>
      <color indexed="8"/>
      <name val="Calibri"/>
      <family val="2"/>
    </font>
    <font>
      <b/>
      <sz val="15"/>
      <color indexed="56"/>
      <name val="Calibri"/>
      <family val="2"/>
    </font>
    <font>
      <b/>
      <sz val="15"/>
      <color indexed="62"/>
      <name val="Arial"/>
      <family val="2"/>
    </font>
    <font>
      <b/>
      <sz val="18"/>
      <color indexed="56"/>
      <name val="Cambria"/>
      <family val="2"/>
    </font>
    <font>
      <b/>
      <sz val="13"/>
      <color indexed="62"/>
      <name val="Arial"/>
      <family val="2"/>
    </font>
    <font>
      <b/>
      <sz val="13"/>
      <color indexed="56"/>
      <name val="Calibri"/>
      <family val="2"/>
    </font>
    <font>
      <b/>
      <sz val="11"/>
      <color indexed="62"/>
      <name val="Arial"/>
      <family val="2"/>
    </font>
    <font>
      <b/>
      <sz val="11"/>
      <color indexed="56"/>
      <name val="Calibri"/>
      <family val="2"/>
    </font>
    <font>
      <b/>
      <sz val="18"/>
      <color indexed="62"/>
      <name val="Cambria"/>
      <family val="2"/>
    </font>
    <font>
      <b/>
      <sz val="11"/>
      <name val="Calibri"/>
      <family val="2"/>
    </font>
    <font>
      <sz val="10"/>
      <name val="Times New Roman"/>
      <family val="1"/>
    </font>
    <font>
      <sz val="10"/>
      <name val="Times New Roman CE"/>
      <family val="1"/>
    </font>
    <font>
      <sz val="8"/>
      <name val="Times New Roman CE"/>
      <family val="1"/>
    </font>
    <font>
      <sz val="10"/>
      <name val="SLO_Letter_Gothic"/>
      <family val="2"/>
    </font>
    <font>
      <sz val="10"/>
      <name val="Century Gothic CE"/>
      <family val="2"/>
    </font>
    <font>
      <sz val="10"/>
      <color indexed="19"/>
      <name val="Arial"/>
      <family val="2"/>
    </font>
    <font>
      <sz val="11"/>
      <color indexed="60"/>
      <name val="Calibri"/>
      <family val="2"/>
    </font>
    <font>
      <sz val="10"/>
      <color indexed="62"/>
      <name val="Arial"/>
      <family val="2"/>
    </font>
    <font>
      <i/>
      <sz val="10"/>
      <name val="SL Dutch"/>
      <family val="0"/>
    </font>
    <font>
      <sz val="10"/>
      <name val="Arial Narrow"/>
      <family val="2"/>
    </font>
    <font>
      <sz val="10"/>
      <color indexed="10"/>
      <name val="Arial"/>
      <family val="2"/>
    </font>
    <font>
      <sz val="11"/>
      <color indexed="10"/>
      <name val="Calibri"/>
      <family val="2"/>
    </font>
    <font>
      <i/>
      <sz val="10"/>
      <color indexed="23"/>
      <name val="Arial"/>
      <family val="2"/>
    </font>
    <font>
      <i/>
      <sz val="11"/>
      <color indexed="23"/>
      <name val="Calibri"/>
      <family val="2"/>
    </font>
    <font>
      <sz val="11"/>
      <color indexed="52"/>
      <name val="Calibri"/>
      <family val="2"/>
    </font>
    <font>
      <b/>
      <sz val="10"/>
      <color indexed="9"/>
      <name val="Arial"/>
      <family val="2"/>
    </font>
    <font>
      <b/>
      <sz val="11"/>
      <color indexed="9"/>
      <name val="Calibri"/>
      <family val="2"/>
    </font>
    <font>
      <b/>
      <sz val="10"/>
      <color indexed="10"/>
      <name val="Arial"/>
      <family val="2"/>
    </font>
    <font>
      <b/>
      <sz val="11"/>
      <color indexed="52"/>
      <name val="Calibri"/>
      <family val="2"/>
    </font>
    <font>
      <sz val="10"/>
      <color indexed="20"/>
      <name val="Arial"/>
      <family val="2"/>
    </font>
    <font>
      <sz val="11"/>
      <color indexed="20"/>
      <name val="Calibri"/>
      <family val="2"/>
    </font>
    <font>
      <sz val="11"/>
      <color indexed="62"/>
      <name val="Calibri"/>
      <family val="2"/>
    </font>
    <font>
      <b/>
      <sz val="10"/>
      <color indexed="8"/>
      <name val="Arial"/>
      <family val="2"/>
    </font>
    <font>
      <b/>
      <sz val="11"/>
      <color indexed="8"/>
      <name val="Calibri"/>
      <family val="2"/>
    </font>
    <font>
      <sz val="12"/>
      <name val="Calibri"/>
      <family val="2"/>
    </font>
    <font>
      <b/>
      <sz val="12"/>
      <name val="Calibri"/>
      <family val="2"/>
    </font>
    <font>
      <b/>
      <i/>
      <sz val="12"/>
      <name val="Calibri"/>
      <family val="2"/>
    </font>
    <font>
      <i/>
      <sz val="12"/>
      <name val="Calibri"/>
      <family val="2"/>
    </font>
    <font>
      <i/>
      <sz val="12"/>
      <color indexed="12"/>
      <name val="Calibri"/>
      <family val="2"/>
    </font>
    <font>
      <sz val="12"/>
      <color indexed="8"/>
      <name val="Calibri"/>
      <family val="2"/>
    </font>
    <font>
      <b/>
      <sz val="10"/>
      <color indexed="18"/>
      <name val="Arial CE"/>
      <family val="2"/>
    </font>
    <font>
      <b/>
      <sz val="12"/>
      <color indexed="10"/>
      <name val="Calibri"/>
      <family val="2"/>
    </font>
    <font>
      <sz val="12"/>
      <color indexed="10"/>
      <name val="Calibri"/>
      <family val="2"/>
    </font>
    <font>
      <b/>
      <sz val="12"/>
      <color indexed="18"/>
      <name val="Calibri"/>
      <family val="2"/>
    </font>
    <font>
      <sz val="12"/>
      <color indexed="18"/>
      <name val="Calibri"/>
      <family val="2"/>
    </font>
    <font>
      <sz val="10"/>
      <color indexed="8"/>
      <name val="Arial CE"/>
      <family val="2"/>
    </font>
    <font>
      <sz val="12"/>
      <color indexed="12"/>
      <name val="Calibri"/>
      <family val="2"/>
    </font>
    <font>
      <sz val="12"/>
      <name val="Arial CE"/>
      <family val="2"/>
    </font>
    <font>
      <b/>
      <sz val="12"/>
      <color indexed="56"/>
      <name val="Calibri"/>
      <family val="2"/>
    </font>
    <font>
      <sz val="12"/>
      <color indexed="56"/>
      <name val="Calibri"/>
      <family val="2"/>
    </font>
    <font>
      <sz val="12"/>
      <color indexed="56"/>
      <name val="Arial CE"/>
      <family val="2"/>
    </font>
    <font>
      <b/>
      <sz val="10"/>
      <color indexed="56"/>
      <name val="Arial CE"/>
      <family val="2"/>
    </font>
    <font>
      <sz val="10"/>
      <color indexed="56"/>
      <name val="Arial CE"/>
      <family val="2"/>
    </font>
    <font>
      <b/>
      <i/>
      <sz val="12"/>
      <color indexed="18"/>
      <name val="Calibri"/>
      <family val="2"/>
    </font>
    <font>
      <sz val="10"/>
      <color indexed="18"/>
      <name val="Arial"/>
      <family val="2"/>
    </font>
    <font>
      <i/>
      <sz val="12"/>
      <color indexed="18"/>
      <name val="Calibri"/>
      <family val="2"/>
    </font>
    <font>
      <sz val="9"/>
      <name val="Century Gothic"/>
      <family val="2"/>
    </font>
    <font>
      <b/>
      <sz val="9"/>
      <name val="Century Gothic"/>
      <family val="2"/>
    </font>
    <font>
      <b/>
      <sz val="10"/>
      <name val="Arial"/>
      <family val="2"/>
    </font>
    <font>
      <sz val="12"/>
      <name val="Arial"/>
      <family val="2"/>
    </font>
    <font>
      <b/>
      <sz val="12"/>
      <name val="Arial"/>
      <family val="2"/>
    </font>
    <font>
      <i/>
      <sz val="12"/>
      <color indexed="18"/>
      <name val="Arial"/>
      <family val="2"/>
    </font>
    <font>
      <sz val="10"/>
      <color indexed="18"/>
      <name val="Arial CE"/>
      <family val="2"/>
    </font>
    <font>
      <b/>
      <sz val="12"/>
      <name val="Arial CE"/>
      <family val="2"/>
    </font>
    <font>
      <sz val="10"/>
      <name val="Calibri"/>
      <family val="2"/>
    </font>
    <font>
      <sz val="12"/>
      <color indexed="18"/>
      <name val="Arial"/>
      <family val="2"/>
    </font>
    <font>
      <i/>
      <sz val="12"/>
      <name val="Arial"/>
      <family val="2"/>
    </font>
    <font>
      <b/>
      <sz val="12"/>
      <color indexed="18"/>
      <name val="Arial"/>
      <family val="2"/>
    </font>
    <font>
      <sz val="12"/>
      <color indexed="56"/>
      <name val="Arial"/>
      <family val="2"/>
    </font>
    <font>
      <sz val="12"/>
      <color indexed="48"/>
      <name val="Arial"/>
      <family val="2"/>
    </font>
    <font>
      <b/>
      <sz val="12"/>
      <color indexed="48"/>
      <name val="Arial"/>
      <family val="2"/>
    </font>
    <font>
      <b/>
      <sz val="12"/>
      <color indexed="8"/>
      <name val="Arial"/>
      <family val="2"/>
    </font>
    <font>
      <sz val="12"/>
      <color indexed="8"/>
      <name val="Arial"/>
      <family val="2"/>
    </font>
    <font>
      <sz val="12"/>
      <color indexed="10"/>
      <name val="Arial"/>
      <family val="2"/>
    </font>
    <font>
      <sz val="12"/>
      <color indexed="17"/>
      <name val="Arial"/>
      <family val="2"/>
    </font>
    <font>
      <b/>
      <sz val="12"/>
      <color indexed="12"/>
      <name val="Arial"/>
      <family val="2"/>
    </font>
    <font>
      <sz val="8"/>
      <name val="Arial"/>
      <family val="2"/>
    </font>
    <font>
      <sz val="14"/>
      <name val="Arial"/>
      <family val="2"/>
    </font>
    <font>
      <b/>
      <sz val="14"/>
      <name val="Arial"/>
      <family val="2"/>
    </font>
    <font>
      <b/>
      <sz val="8"/>
      <name val="Arial"/>
      <family val="2"/>
    </font>
    <font>
      <b/>
      <sz val="10"/>
      <name val="Calibri"/>
      <family val="2"/>
    </font>
    <font>
      <sz val="11"/>
      <name val="Arial"/>
      <family val="2"/>
    </font>
    <font>
      <sz val="10"/>
      <color indexed="10"/>
      <name val="Calibri"/>
      <family val="2"/>
    </font>
    <font>
      <sz val="10"/>
      <color indexed="12"/>
      <name val="Times New Roman"/>
      <family val="1"/>
    </font>
    <font>
      <b/>
      <sz val="10"/>
      <color indexed="8"/>
      <name val="Tahoma"/>
      <family val="2"/>
    </font>
    <font>
      <sz val="10"/>
      <color indexed="10"/>
      <name val="Times New Roman"/>
      <family val="1"/>
    </font>
    <font>
      <sz val="18"/>
      <name val="Arial CE"/>
      <family val="2"/>
    </font>
    <font>
      <sz val="14"/>
      <name val="Arial CE"/>
      <family val="2"/>
    </font>
    <font>
      <b/>
      <sz val="10"/>
      <name val="Arial CE"/>
      <family val="2"/>
    </font>
    <font>
      <b/>
      <sz val="20"/>
      <name val="Arial CE"/>
      <family val="2"/>
    </font>
    <font>
      <b/>
      <sz val="9"/>
      <name val="Arial"/>
      <family val="2"/>
    </font>
    <font>
      <sz val="9"/>
      <name val="Arial"/>
      <family val="2"/>
    </font>
    <font>
      <b/>
      <sz val="12"/>
      <name val="Times New Roman CE"/>
      <family val="1"/>
    </font>
    <font>
      <b/>
      <sz val="9"/>
      <color indexed="8"/>
      <name val="Arial"/>
      <family val="2"/>
    </font>
    <font>
      <vertAlign val="superscript"/>
      <sz val="9"/>
      <name val="Arial"/>
      <family val="2"/>
    </font>
    <font>
      <b/>
      <sz val="9"/>
      <color indexed="63"/>
      <name val="Arial"/>
      <family val="2"/>
    </font>
    <font>
      <sz val="9"/>
      <name val="Times New Roman CE"/>
      <family val="1"/>
    </font>
    <font>
      <sz val="10"/>
      <name val="Symbol"/>
      <family val="1"/>
    </font>
    <font>
      <vertAlign val="superscript"/>
      <sz val="10"/>
      <name val="Arial"/>
      <family val="2"/>
    </font>
    <font>
      <sz val="12"/>
      <name val="Century Gothic"/>
      <family val="2"/>
    </font>
    <font>
      <sz val="12"/>
      <name val="Times New Roman"/>
      <family val="1"/>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CE"/>
      <family val="2"/>
    </font>
  </fonts>
  <fills count="6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indexed="48"/>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s>
  <borders count="84">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medium">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4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color indexed="63"/>
      </left>
      <right>
        <color indexed="63"/>
      </right>
      <top style="thin">
        <color theme="4"/>
      </top>
      <bottom style="double">
        <color theme="4"/>
      </bottom>
    </border>
    <border>
      <left>
        <color indexed="63"/>
      </left>
      <right>
        <color indexed="63"/>
      </right>
      <top style="thin">
        <color indexed="48"/>
      </top>
      <bottom style="double">
        <color indexed="48"/>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62"/>
      </top>
      <bottom>
        <color indexed="63"/>
      </bottom>
    </border>
    <border>
      <left style="thin">
        <color indexed="62"/>
      </left>
      <right style="thin">
        <color indexed="62"/>
      </right>
      <top style="thin">
        <color indexed="62"/>
      </top>
      <bottom style="thin">
        <color indexed="62"/>
      </bottom>
    </border>
    <border>
      <left>
        <color indexed="63"/>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color indexed="63"/>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color indexed="63"/>
      </top>
      <bottom>
        <color indexed="63"/>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style="thin">
        <color indexed="8"/>
      </left>
      <right style="medium">
        <color indexed="8"/>
      </right>
      <top style="thin">
        <color indexed="8"/>
      </top>
      <bottom style="medium">
        <color indexed="8"/>
      </bottom>
    </border>
    <border>
      <left style="thin">
        <color indexed="8"/>
      </left>
      <right>
        <color indexed="63"/>
      </right>
      <top style="medium">
        <color indexed="8"/>
      </top>
      <bottom>
        <color indexed="63"/>
      </bottom>
    </border>
  </borders>
  <cellStyleXfs count="6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19"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19"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19" fillId="1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19"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19"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19" fillId="1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19" fillId="1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19"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19"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19"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19"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120" fillId="2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20"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20"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0" fillId="3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0" fillId="3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20"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64" fontId="6" fillId="0" borderId="0" applyFill="0" applyBorder="0" applyAlignment="0" applyProtection="0"/>
    <xf numFmtId="164" fontId="6"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3" fontId="0" fillId="0" borderId="0" applyFill="0" applyBorder="0" applyAlignment="0" applyProtection="0"/>
    <xf numFmtId="168"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70" fontId="0" fillId="0" borderId="0" applyFill="0" applyBorder="0" applyAlignment="0" applyProtection="0"/>
    <xf numFmtId="169" fontId="0" fillId="0" borderId="0" applyFill="0" applyBorder="0" applyAlignment="0" applyProtection="0"/>
    <xf numFmtId="0" fontId="0" fillId="0" borderId="0" applyFill="0" applyBorder="0" applyAlignment="0" applyProtection="0"/>
    <xf numFmtId="4" fontId="7" fillId="0" borderId="0">
      <alignment horizontal="right" vertical="top" wrapText="1"/>
      <protection/>
    </xf>
    <xf numFmtId="0" fontId="121" fillId="3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71" fontId="6"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0" fontId="3" fillId="0" borderId="0">
      <alignment/>
      <protection/>
    </xf>
    <xf numFmtId="2"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2" fillId="39" borderId="1" applyNumberFormat="0" applyAlignment="0" applyProtection="0"/>
    <xf numFmtId="0" fontId="12" fillId="40" borderId="2" applyNumberFormat="0" applyAlignment="0" applyProtection="0"/>
    <xf numFmtId="0" fontId="12" fillId="40" borderId="2" applyNumberFormat="0" applyAlignment="0" applyProtection="0"/>
    <xf numFmtId="0" fontId="12" fillId="40"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4" fontId="14" fillId="0" borderId="0">
      <alignment horizontal="right" vertical="top"/>
      <protection/>
    </xf>
    <xf numFmtId="4" fontId="15" fillId="0" borderId="0">
      <alignment horizontal="left" vertical="top"/>
      <protection/>
    </xf>
    <xf numFmtId="0" fontId="123" fillId="0" borderId="0" applyNumberFormat="0" applyFill="0" applyBorder="0" applyAlignment="0" applyProtection="0"/>
    <xf numFmtId="0" fontId="124"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25"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126"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12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40" borderId="0" applyNumberFormat="0" applyBorder="0" applyProtection="0">
      <alignment horizontal="left" vertical="top"/>
    </xf>
    <xf numFmtId="0" fontId="0" fillId="0" borderId="0">
      <alignment/>
      <protection/>
    </xf>
    <xf numFmtId="0" fontId="0" fillId="0" borderId="0">
      <alignment/>
      <protection/>
    </xf>
    <xf numFmtId="0" fontId="25" fillId="0" borderId="0">
      <alignment/>
      <protection/>
    </xf>
    <xf numFmtId="0" fontId="25" fillId="0" borderId="0">
      <alignment/>
      <protection/>
    </xf>
    <xf numFmtId="0" fontId="26" fillId="0" borderId="0">
      <alignment/>
      <protection/>
    </xf>
    <xf numFmtId="0" fontId="26" fillId="0" borderId="0">
      <alignment/>
      <protection/>
    </xf>
    <xf numFmtId="0" fontId="25"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5" fillId="0" borderId="0">
      <alignment/>
      <protection/>
    </xf>
    <xf numFmtId="0" fontId="26" fillId="0" borderId="0">
      <alignment/>
      <protection/>
    </xf>
    <xf numFmtId="0" fontId="26" fillId="0" borderId="0">
      <alignment/>
      <protection/>
    </xf>
    <xf numFmtId="0" fontId="6" fillId="0" borderId="0">
      <alignment/>
      <protection/>
    </xf>
    <xf numFmtId="0" fontId="1" fillId="0" borderId="0">
      <alignment/>
      <protection/>
    </xf>
    <xf numFmtId="0" fontId="25" fillId="0" borderId="0">
      <alignment/>
      <protection/>
    </xf>
    <xf numFmtId="0" fontId="6"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4" fontId="7" fillId="0" borderId="0">
      <alignment horizontal="left" vertical="top" wrapText="1"/>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7"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29" fillId="0" borderId="0">
      <alignment/>
      <protection/>
    </xf>
    <xf numFmtId="0" fontId="1" fillId="0" borderId="0">
      <alignment/>
      <protection/>
    </xf>
    <xf numFmtId="0" fontId="127" fillId="42"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72" fontId="32" fillId="0" borderId="0">
      <alignment horizontal="right"/>
      <protection/>
    </xf>
    <xf numFmtId="172" fontId="32" fillId="0" borderId="0">
      <alignment horizontal="right"/>
      <protection/>
    </xf>
    <xf numFmtId="172" fontId="32" fillId="0" borderId="0">
      <alignment horizontal="righ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6"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25" fillId="0" borderId="0">
      <alignment/>
      <protection/>
    </xf>
    <xf numFmtId="0" fontId="34" fillId="0" borderId="0">
      <alignment/>
      <protection/>
    </xf>
    <xf numFmtId="1" fontId="33" fillId="0" borderId="0">
      <alignment/>
      <protection/>
    </xf>
    <xf numFmtId="1" fontId="33" fillId="0" borderId="0">
      <alignment/>
      <protection/>
    </xf>
    <xf numFmtId="1" fontId="33" fillId="0" borderId="0">
      <alignment/>
      <protection/>
    </xf>
    <xf numFmtId="0" fontId="26" fillId="0" borderId="0">
      <alignment/>
      <protection/>
    </xf>
    <xf numFmtId="9" fontId="1" fillId="0" borderId="0" applyFill="0" applyBorder="0" applyAlignment="0" applyProtection="0"/>
    <xf numFmtId="0" fontId="0" fillId="43" borderId="12" applyNumberFormat="0" applyFont="0" applyAlignment="0" applyProtection="0"/>
    <xf numFmtId="0" fontId="0" fillId="9" borderId="13" applyNumberFormat="0" applyAlignment="0" applyProtection="0"/>
    <xf numFmtId="0" fontId="0" fillId="9" borderId="13" applyNumberFormat="0" applyAlignment="0" applyProtection="0"/>
    <xf numFmtId="0" fontId="0" fillId="9" borderId="13" applyNumberFormat="0" applyAlignment="0" applyProtection="0"/>
    <xf numFmtId="0" fontId="0"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12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 fillId="41" borderId="2" applyNumberFormat="0" applyAlignment="0" applyProtection="0"/>
    <xf numFmtId="10" fontId="0" fillId="0" borderId="0" applyFill="0" applyBorder="0" applyAlignment="0" applyProtection="0"/>
    <xf numFmtId="0" fontId="12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0"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120" fillId="4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20" fillId="4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120"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0" fillId="53" borderId="0" applyNumberFormat="0" applyBorder="0" applyAlignment="0" applyProtection="0"/>
    <xf numFmtId="0" fontId="4" fillId="35" borderId="0" applyNumberFormat="0" applyBorder="0" applyAlignment="0" applyProtection="0"/>
    <xf numFmtId="0" fontId="4" fillId="2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20" fillId="5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130"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31" fillId="56" borderId="17" applyNumberFormat="0" applyAlignment="0" applyProtection="0"/>
    <xf numFmtId="0" fontId="40" fillId="57" borderId="18" applyNumberFormat="0" applyAlignment="0" applyProtection="0"/>
    <xf numFmtId="0" fontId="40" fillId="57" borderId="18" applyNumberFormat="0" applyAlignment="0" applyProtection="0"/>
    <xf numFmtId="0" fontId="40" fillId="57" borderId="18" applyNumberFormat="0" applyAlignment="0" applyProtection="0"/>
    <xf numFmtId="0" fontId="41" fillId="57" borderId="18" applyNumberFormat="0" applyAlignment="0" applyProtection="0"/>
    <xf numFmtId="0" fontId="41" fillId="57" borderId="18" applyNumberFormat="0" applyAlignment="0" applyProtection="0"/>
    <xf numFmtId="0" fontId="41" fillId="57" borderId="18" applyNumberFormat="0" applyAlignment="0" applyProtection="0"/>
    <xf numFmtId="0" fontId="41" fillId="57" borderId="18" applyNumberFormat="0" applyAlignment="0" applyProtection="0"/>
    <xf numFmtId="0" fontId="41" fillId="57" borderId="18" applyNumberFormat="0" applyAlignment="0" applyProtection="0"/>
    <xf numFmtId="0" fontId="41" fillId="57" borderId="18" applyNumberFormat="0" applyAlignment="0" applyProtection="0"/>
    <xf numFmtId="0" fontId="41" fillId="57" borderId="18" applyNumberFormat="0" applyAlignment="0" applyProtection="0"/>
    <xf numFmtId="0" fontId="41" fillId="57" borderId="18" applyNumberFormat="0" applyAlignment="0" applyProtection="0"/>
    <xf numFmtId="0" fontId="41" fillId="57" borderId="18" applyNumberFormat="0" applyAlignment="0" applyProtection="0"/>
    <xf numFmtId="0" fontId="26" fillId="0" borderId="0">
      <alignment/>
      <protection/>
    </xf>
    <xf numFmtId="0" fontId="132" fillId="39" borderId="19" applyNumberFormat="0" applyAlignment="0" applyProtection="0"/>
    <xf numFmtId="0" fontId="42" fillId="40" borderId="20" applyNumberFormat="0" applyAlignment="0" applyProtection="0"/>
    <xf numFmtId="0" fontId="42" fillId="40" borderId="20" applyNumberFormat="0" applyAlignment="0" applyProtection="0"/>
    <xf numFmtId="0" fontId="42" fillId="40" borderId="20" applyNumberFormat="0" applyAlignment="0" applyProtection="0"/>
    <xf numFmtId="0" fontId="43" fillId="41" borderId="20" applyNumberFormat="0" applyAlignment="0" applyProtection="0"/>
    <xf numFmtId="0" fontId="43" fillId="41" borderId="20" applyNumberFormat="0" applyAlignment="0" applyProtection="0"/>
    <xf numFmtId="0" fontId="43" fillId="41" borderId="20" applyNumberFormat="0" applyAlignment="0" applyProtection="0"/>
    <xf numFmtId="0" fontId="43" fillId="41" borderId="20" applyNumberFormat="0" applyAlignment="0" applyProtection="0"/>
    <xf numFmtId="0" fontId="43" fillId="41" borderId="20" applyNumberFormat="0" applyAlignment="0" applyProtection="0"/>
    <xf numFmtId="0" fontId="43" fillId="41" borderId="20" applyNumberFormat="0" applyAlignment="0" applyProtection="0"/>
    <xf numFmtId="0" fontId="43" fillId="41" borderId="20" applyNumberFormat="0" applyAlignment="0" applyProtection="0"/>
    <xf numFmtId="0" fontId="43" fillId="41" borderId="20" applyNumberFormat="0" applyAlignment="0" applyProtection="0"/>
    <xf numFmtId="0" fontId="43" fillId="41" borderId="20" applyNumberFormat="0" applyAlignment="0" applyProtection="0"/>
    <xf numFmtId="0" fontId="133" fillId="58"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21" applyNumberFormat="0" applyFill="0" applyAlignment="0" applyProtection="0"/>
    <xf numFmtId="44" fontId="1" fillId="0" borderId="0" applyFill="0" applyBorder="0" applyAlignment="0" applyProtection="0"/>
    <xf numFmtId="42" fontId="1" fillId="0" borderId="0" applyFill="0" applyBorder="0" applyAlignment="0" applyProtection="0"/>
    <xf numFmtId="165" fontId="1" fillId="0" borderId="0" applyFill="0" applyBorder="0" applyAlignment="0" applyProtection="0"/>
    <xf numFmtId="41" fontId="1" fillId="0" borderId="0" applyFill="0" applyBorder="0" applyAlignment="0" applyProtection="0"/>
    <xf numFmtId="164" fontId="6"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134" fillId="59" borderId="19" applyNumberFormat="0" applyAlignment="0" applyProtection="0"/>
    <xf numFmtId="0" fontId="32" fillId="20" borderId="20" applyNumberFormat="0" applyAlignment="0" applyProtection="0"/>
    <xf numFmtId="0" fontId="32" fillId="20" borderId="20" applyNumberFormat="0" applyAlignment="0" applyProtection="0"/>
    <xf numFmtId="0" fontId="32" fillId="20" borderId="20" applyNumberFormat="0" applyAlignment="0" applyProtection="0"/>
    <xf numFmtId="0" fontId="46" fillId="16" borderId="20" applyNumberFormat="0" applyAlignment="0" applyProtection="0"/>
    <xf numFmtId="0" fontId="46" fillId="16" borderId="20" applyNumberFormat="0" applyAlignment="0" applyProtection="0"/>
    <xf numFmtId="0" fontId="46" fillId="16" borderId="20" applyNumberFormat="0" applyAlignment="0" applyProtection="0"/>
    <xf numFmtId="0" fontId="46" fillId="16" borderId="20" applyNumberFormat="0" applyAlignment="0" applyProtection="0"/>
    <xf numFmtId="0" fontId="46" fillId="16" borderId="20" applyNumberFormat="0" applyAlignment="0" applyProtection="0"/>
    <xf numFmtId="0" fontId="46" fillId="16" borderId="20" applyNumberFormat="0" applyAlignment="0" applyProtection="0"/>
    <xf numFmtId="0" fontId="46" fillId="16" borderId="20" applyNumberFormat="0" applyAlignment="0" applyProtection="0"/>
    <xf numFmtId="0" fontId="46" fillId="16" borderId="20" applyNumberFormat="0" applyAlignment="0" applyProtection="0"/>
    <xf numFmtId="0" fontId="46" fillId="16" borderId="20" applyNumberFormat="0" applyAlignment="0" applyProtection="0"/>
    <xf numFmtId="0" fontId="135" fillId="0" borderId="22"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cellStyleXfs>
  <cellXfs count="786">
    <xf numFmtId="0" fontId="0" fillId="0" borderId="0" xfId="0" applyAlignment="1">
      <alignment/>
    </xf>
    <xf numFmtId="0" fontId="49" fillId="0" borderId="0" xfId="0" applyFont="1" applyBorder="1" applyAlignment="1">
      <alignment horizontal="center"/>
    </xf>
    <xf numFmtId="0" fontId="49" fillId="0" borderId="0" xfId="0" applyFont="1" applyBorder="1" applyAlignment="1">
      <alignment/>
    </xf>
    <xf numFmtId="165" fontId="49" fillId="0" borderId="0" xfId="613" applyFont="1" applyFill="1" applyBorder="1" applyAlignment="1" applyProtection="1">
      <alignment/>
      <protection/>
    </xf>
    <xf numFmtId="0" fontId="49" fillId="0" borderId="0" xfId="0" applyFont="1" applyBorder="1" applyAlignment="1">
      <alignment horizontal="center" vertical="top"/>
    </xf>
    <xf numFmtId="4" fontId="49" fillId="0" borderId="0" xfId="0" applyNumberFormat="1" applyFont="1" applyBorder="1" applyAlignment="1">
      <alignment horizontal="center"/>
    </xf>
    <xf numFmtId="4" fontId="49" fillId="0" borderId="0" xfId="0" applyNumberFormat="1" applyFont="1" applyBorder="1" applyAlignment="1">
      <alignment/>
    </xf>
    <xf numFmtId="165" fontId="49" fillId="0" borderId="0" xfId="613" applyFont="1" applyFill="1" applyBorder="1" applyAlignment="1" applyProtection="1">
      <alignment horizontal="left"/>
      <protection/>
    </xf>
    <xf numFmtId="0" fontId="50" fillId="0" borderId="0" xfId="429" applyFont="1" applyAlignment="1">
      <alignment vertical="top"/>
      <protection/>
    </xf>
    <xf numFmtId="0" fontId="49" fillId="0" borderId="0" xfId="429" applyFont="1" applyAlignment="1">
      <alignment vertical="top"/>
      <protection/>
    </xf>
    <xf numFmtId="0" fontId="50" fillId="0" borderId="0" xfId="0" applyFont="1" applyBorder="1" applyAlignment="1">
      <alignment/>
    </xf>
    <xf numFmtId="0" fontId="51" fillId="0" borderId="0" xfId="0" applyFont="1" applyBorder="1" applyAlignment="1">
      <alignment horizontal="center" vertical="top"/>
    </xf>
    <xf numFmtId="0" fontId="52" fillId="0" borderId="0" xfId="0" applyFont="1" applyBorder="1" applyAlignment="1">
      <alignment/>
    </xf>
    <xf numFmtId="4" fontId="52" fillId="0" borderId="0" xfId="0" applyNumberFormat="1" applyFont="1" applyBorder="1" applyAlignment="1">
      <alignment horizontal="center"/>
    </xf>
    <xf numFmtId="4" fontId="52" fillId="0" borderId="0" xfId="0" applyNumberFormat="1" applyFont="1" applyBorder="1" applyAlignment="1">
      <alignment/>
    </xf>
    <xf numFmtId="165" fontId="49" fillId="0" borderId="0" xfId="613" applyFont="1" applyFill="1" applyBorder="1" applyAlignment="1" applyProtection="1">
      <alignment horizontal="right"/>
      <protection/>
    </xf>
    <xf numFmtId="0" fontId="49" fillId="0" borderId="0" xfId="0" applyNumberFormat="1" applyFont="1" applyBorder="1" applyAlignment="1">
      <alignment horizontal="center" vertical="top"/>
    </xf>
    <xf numFmtId="0" fontId="50" fillId="0" borderId="0" xfId="0" applyFont="1" applyBorder="1" applyAlignment="1">
      <alignment horizontal="center" vertical="top"/>
    </xf>
    <xf numFmtId="0" fontId="49" fillId="0" borderId="25" xfId="0" applyFont="1" applyBorder="1" applyAlignment="1">
      <alignment/>
    </xf>
    <xf numFmtId="4" fontId="49" fillId="0" borderId="25" xfId="0" applyNumberFormat="1" applyFont="1" applyBorder="1" applyAlignment="1">
      <alignment horizontal="center"/>
    </xf>
    <xf numFmtId="4" fontId="49" fillId="0" borderId="25" xfId="0" applyNumberFormat="1" applyFont="1" applyBorder="1" applyAlignment="1">
      <alignment/>
    </xf>
    <xf numFmtId="165" fontId="49" fillId="0" borderId="25" xfId="613" applyFont="1" applyFill="1" applyBorder="1" applyAlignment="1" applyProtection="1">
      <alignment/>
      <protection/>
    </xf>
    <xf numFmtId="0" fontId="50" fillId="0" borderId="26" xfId="0" applyFont="1" applyBorder="1" applyAlignment="1">
      <alignment/>
    </xf>
    <xf numFmtId="4" fontId="50" fillId="0" borderId="26" xfId="0" applyNumberFormat="1" applyFont="1" applyBorder="1" applyAlignment="1">
      <alignment horizontal="center"/>
    </xf>
    <xf numFmtId="4" fontId="50" fillId="0" borderId="26" xfId="0" applyNumberFormat="1" applyFont="1" applyBorder="1" applyAlignment="1">
      <alignment/>
    </xf>
    <xf numFmtId="4" fontId="49" fillId="0" borderId="26" xfId="0" applyNumberFormat="1" applyFont="1" applyBorder="1" applyAlignment="1">
      <alignment/>
    </xf>
    <xf numFmtId="165" fontId="49" fillId="0" borderId="26" xfId="613" applyFont="1" applyFill="1" applyBorder="1" applyAlignment="1" applyProtection="1">
      <alignment/>
      <protection/>
    </xf>
    <xf numFmtId="0" fontId="50" fillId="0" borderId="25" xfId="0" applyFont="1" applyBorder="1" applyAlignment="1">
      <alignment/>
    </xf>
    <xf numFmtId="4" fontId="50" fillId="0" borderId="25" xfId="0" applyNumberFormat="1" applyFont="1" applyBorder="1" applyAlignment="1">
      <alignment horizontal="center"/>
    </xf>
    <xf numFmtId="4" fontId="50" fillId="0" borderId="25" xfId="0" applyNumberFormat="1" applyFont="1" applyBorder="1" applyAlignment="1">
      <alignment/>
    </xf>
    <xf numFmtId="4" fontId="50" fillId="0" borderId="0" xfId="0" applyNumberFormat="1" applyFont="1" applyBorder="1" applyAlignment="1">
      <alignment horizontal="center"/>
    </xf>
    <xf numFmtId="4" fontId="50" fillId="0" borderId="0" xfId="0" applyNumberFormat="1" applyFont="1" applyBorder="1" applyAlignment="1">
      <alignment/>
    </xf>
    <xf numFmtId="49" fontId="49" fillId="0" borderId="0" xfId="0" applyNumberFormat="1" applyFont="1" applyFill="1" applyAlignment="1">
      <alignment horizontal="center" vertical="top"/>
    </xf>
    <xf numFmtId="0" fontId="49" fillId="0" borderId="0" xfId="0" applyNumberFormat="1" applyFont="1" applyFill="1" applyAlignment="1">
      <alignment vertical="top" wrapText="1"/>
    </xf>
    <xf numFmtId="0" fontId="49" fillId="0" borderId="0" xfId="0" applyFont="1" applyFill="1" applyAlignment="1">
      <alignment horizontal="center"/>
    </xf>
    <xf numFmtId="0" fontId="49" fillId="0" borderId="0" xfId="0" applyFont="1" applyFill="1" applyAlignment="1">
      <alignment/>
    </xf>
    <xf numFmtId="0" fontId="49" fillId="0" borderId="0" xfId="0" applyFont="1" applyAlignment="1">
      <alignment/>
    </xf>
    <xf numFmtId="49" fontId="50" fillId="0" borderId="0" xfId="0" applyNumberFormat="1" applyFont="1" applyFill="1" applyAlignment="1">
      <alignment horizontal="center" vertical="top"/>
    </xf>
    <xf numFmtId="0" fontId="50" fillId="0" borderId="0" xfId="0" applyFont="1" applyFill="1" applyAlignment="1">
      <alignment vertical="top" wrapText="1"/>
    </xf>
    <xf numFmtId="4" fontId="49" fillId="0" borderId="0" xfId="0" applyNumberFormat="1" applyFont="1" applyFill="1" applyAlignment="1">
      <alignment horizontal="center"/>
    </xf>
    <xf numFmtId="0" fontId="49" fillId="0" borderId="0" xfId="429" applyFont="1" applyAlignment="1">
      <alignment horizontal="center" vertical="top"/>
      <protection/>
    </xf>
    <xf numFmtId="0" fontId="49" fillId="0" borderId="0" xfId="429" applyFont="1" applyAlignment="1">
      <alignment vertical="top" wrapText="1"/>
      <protection/>
    </xf>
    <xf numFmtId="165" fontId="49" fillId="0" borderId="0" xfId="251" applyFont="1" applyFill="1" applyBorder="1" applyAlignment="1" applyProtection="1">
      <alignment horizontal="center"/>
      <protection/>
    </xf>
    <xf numFmtId="0" fontId="49" fillId="0" borderId="0" xfId="429" applyFont="1" applyAlignment="1">
      <alignment horizontal="center" vertical="top" wrapText="1"/>
      <protection/>
    </xf>
    <xf numFmtId="0" fontId="49" fillId="0" borderId="0" xfId="0" applyFont="1" applyAlignment="1">
      <alignment horizontal="center"/>
    </xf>
    <xf numFmtId="0" fontId="49" fillId="0" borderId="0" xfId="429" applyFont="1" applyAlignment="1">
      <alignment horizontal="center" wrapText="1"/>
      <protection/>
    </xf>
    <xf numFmtId="49" fontId="49" fillId="0" borderId="0" xfId="0" applyNumberFormat="1" applyFont="1" applyAlignment="1">
      <alignment horizontal="center" vertical="top"/>
    </xf>
    <xf numFmtId="0" fontId="50" fillId="0" borderId="27" xfId="0" applyNumberFormat="1" applyFont="1" applyFill="1" applyBorder="1" applyAlignment="1">
      <alignment vertical="top" wrapText="1"/>
    </xf>
    <xf numFmtId="0" fontId="50" fillId="0" borderId="27" xfId="0" applyFont="1" applyFill="1" applyBorder="1" applyAlignment="1">
      <alignment horizontal="center"/>
    </xf>
    <xf numFmtId="165" fontId="49" fillId="0" borderId="27" xfId="613" applyFont="1" applyFill="1" applyBorder="1" applyAlignment="1" applyProtection="1">
      <alignment horizontal="right"/>
      <protection/>
    </xf>
    <xf numFmtId="165" fontId="50" fillId="0" borderId="27" xfId="613" applyFont="1" applyFill="1" applyBorder="1" applyAlignment="1" applyProtection="1">
      <alignment horizontal="right"/>
      <protection/>
    </xf>
    <xf numFmtId="0" fontId="53" fillId="0" borderId="0" xfId="392" applyFont="1" applyFill="1" applyBorder="1" applyAlignment="1">
      <alignment horizontal="center" vertical="top" wrapText="1"/>
      <protection/>
    </xf>
    <xf numFmtId="165" fontId="49" fillId="0" borderId="0" xfId="613" applyFont="1" applyFill="1" applyBorder="1" applyAlignment="1" applyProtection="1">
      <alignment horizontal="right" vertical="top" wrapText="1"/>
      <protection/>
    </xf>
    <xf numFmtId="4" fontId="53" fillId="0" borderId="0" xfId="0" applyNumberFormat="1" applyFont="1" applyFill="1" applyBorder="1" applyAlignment="1">
      <alignment horizontal="center" vertical="top" wrapText="1"/>
    </xf>
    <xf numFmtId="4" fontId="53" fillId="0" borderId="0" xfId="0" applyNumberFormat="1" applyFont="1" applyFill="1" applyAlignment="1">
      <alignment horizontal="center"/>
    </xf>
    <xf numFmtId="0" fontId="54" fillId="0" borderId="0" xfId="0" applyFont="1" applyAlignment="1">
      <alignment/>
    </xf>
    <xf numFmtId="4" fontId="54" fillId="0" borderId="0" xfId="0" applyNumberFormat="1" applyFont="1" applyFill="1" applyAlignment="1">
      <alignment/>
    </xf>
    <xf numFmtId="0" fontId="54" fillId="0" borderId="0" xfId="0" applyNumberFormat="1" applyFont="1" applyFill="1" applyAlignment="1">
      <alignment vertical="top" wrapText="1"/>
    </xf>
    <xf numFmtId="49" fontId="49" fillId="0" borderId="0" xfId="0" applyNumberFormat="1" applyFont="1" applyFill="1" applyAlignment="1">
      <alignment horizontal="left" vertical="top"/>
    </xf>
    <xf numFmtId="4" fontId="49" fillId="0" borderId="0" xfId="0" applyNumberFormat="1" applyFont="1" applyFill="1" applyAlignment="1">
      <alignment/>
    </xf>
    <xf numFmtId="49" fontId="50" fillId="0" borderId="0" xfId="0" applyNumberFormat="1" applyFont="1" applyFill="1" applyAlignment="1">
      <alignment horizontal="left" vertical="top"/>
    </xf>
    <xf numFmtId="0" fontId="49" fillId="0" borderId="0" xfId="0" applyFont="1" applyAlignment="1">
      <alignment/>
    </xf>
    <xf numFmtId="0" fontId="52" fillId="0" borderId="0" xfId="392" applyFont="1" applyFill="1" applyBorder="1" applyAlignment="1">
      <alignment vertical="top" wrapText="1"/>
      <protection/>
    </xf>
    <xf numFmtId="0" fontId="52" fillId="0" borderId="0" xfId="392" applyFont="1" applyFill="1" applyBorder="1" applyAlignment="1">
      <alignment horizontal="center" wrapText="1"/>
      <protection/>
    </xf>
    <xf numFmtId="0" fontId="52" fillId="0" borderId="0" xfId="392" applyFont="1" applyFill="1" applyBorder="1" applyAlignment="1">
      <alignment wrapText="1"/>
      <protection/>
    </xf>
    <xf numFmtId="165" fontId="49" fillId="0" borderId="0" xfId="613" applyFont="1" applyFill="1" applyBorder="1" applyAlignment="1" applyProtection="1">
      <alignment wrapText="1"/>
      <protection/>
    </xf>
    <xf numFmtId="165" fontId="49" fillId="0" borderId="0" xfId="251" applyFont="1" applyFill="1" applyBorder="1" applyAlignment="1" applyProtection="1">
      <alignment/>
      <protection/>
    </xf>
    <xf numFmtId="0" fontId="50" fillId="0" borderId="0" xfId="0" applyFont="1" applyFill="1" applyAlignment="1">
      <alignment/>
    </xf>
    <xf numFmtId="0" fontId="50" fillId="0" borderId="27" xfId="429" applyFont="1" applyBorder="1" applyAlignment="1">
      <alignment vertical="top" wrapText="1"/>
      <protection/>
    </xf>
    <xf numFmtId="165" fontId="50" fillId="0" borderId="27" xfId="251" applyFont="1" applyFill="1" applyBorder="1" applyAlignment="1" applyProtection="1">
      <alignment horizontal="center"/>
      <protection/>
    </xf>
    <xf numFmtId="165" fontId="50" fillId="0" borderId="27" xfId="251" applyFont="1" applyFill="1" applyBorder="1" applyAlignment="1" applyProtection="1">
      <alignment/>
      <protection/>
    </xf>
    <xf numFmtId="165" fontId="49" fillId="0" borderId="27" xfId="613" applyFont="1" applyFill="1" applyBorder="1" applyAlignment="1" applyProtection="1">
      <alignment/>
      <protection/>
    </xf>
    <xf numFmtId="165" fontId="50" fillId="0" borderId="27" xfId="613" applyFont="1" applyFill="1" applyBorder="1" applyAlignment="1" applyProtection="1">
      <alignment/>
      <protection/>
    </xf>
    <xf numFmtId="4" fontId="49" fillId="0" borderId="0" xfId="0" applyNumberFormat="1" applyFont="1" applyFill="1" applyAlignment="1">
      <alignment/>
    </xf>
    <xf numFmtId="0" fontId="56" fillId="0" borderId="0" xfId="0" applyFont="1" applyFill="1" applyAlignment="1">
      <alignment vertical="top" wrapText="1"/>
    </xf>
    <xf numFmtId="165" fontId="57" fillId="0" borderId="0" xfId="613" applyFont="1" applyFill="1" applyBorder="1" applyAlignment="1" applyProtection="1">
      <alignment/>
      <protection/>
    </xf>
    <xf numFmtId="49" fontId="58" fillId="0" borderId="0" xfId="0" applyNumberFormat="1" applyFont="1" applyFill="1" applyAlignment="1">
      <alignment horizontal="center" vertical="top"/>
    </xf>
    <xf numFmtId="0" fontId="58" fillId="0" borderId="0" xfId="0" applyFont="1" applyFill="1" applyAlignment="1">
      <alignment vertical="top" wrapText="1"/>
    </xf>
    <xf numFmtId="165" fontId="59" fillId="0" borderId="0" xfId="613" applyFont="1" applyFill="1" applyBorder="1" applyAlignment="1" applyProtection="1">
      <alignment/>
      <protection/>
    </xf>
    <xf numFmtId="165" fontId="49" fillId="0" borderId="0" xfId="613" applyFont="1" applyFill="1" applyBorder="1" applyAlignment="1" applyProtection="1">
      <alignment vertical="top" wrapText="1"/>
      <protection/>
    </xf>
    <xf numFmtId="165" fontId="49" fillId="0" borderId="0" xfId="613" applyFont="1" applyFill="1" applyBorder="1" applyAlignment="1" applyProtection="1">
      <alignment horizontal="center"/>
      <protection/>
    </xf>
    <xf numFmtId="0" fontId="52" fillId="0" borderId="0" xfId="396" applyFont="1" applyFill="1" applyAlignment="1" applyProtection="1">
      <alignment horizontal="center" vertical="top"/>
      <protection locked="0"/>
    </xf>
    <xf numFmtId="4" fontId="52" fillId="0" borderId="0" xfId="379" applyNumberFormat="1" applyFont="1" applyFill="1" applyBorder="1" applyAlignment="1" applyProtection="1">
      <alignment horizontal="left" vertical="top" wrapText="1"/>
      <protection hidden="1"/>
    </xf>
    <xf numFmtId="0" fontId="52" fillId="0" borderId="0" xfId="0" applyFont="1" applyFill="1" applyBorder="1" applyAlignment="1" applyProtection="1">
      <alignment horizontal="left" wrapText="1"/>
      <protection hidden="1"/>
    </xf>
    <xf numFmtId="0" fontId="52" fillId="0" borderId="0" xfId="0" applyFont="1" applyFill="1" applyBorder="1" applyAlignment="1" applyProtection="1">
      <alignment horizontal="left" vertical="top" wrapText="1"/>
      <protection hidden="1"/>
    </xf>
    <xf numFmtId="49" fontId="49" fillId="0" borderId="0" xfId="0" applyNumberFormat="1" applyFont="1" applyFill="1" applyAlignment="1">
      <alignment horizontal="right" vertical="top"/>
    </xf>
    <xf numFmtId="49" fontId="50" fillId="0" borderId="0" xfId="0" applyNumberFormat="1" applyFont="1" applyFill="1" applyAlignment="1">
      <alignment horizontal="right" vertical="top"/>
    </xf>
    <xf numFmtId="0" fontId="59" fillId="0" borderId="0" xfId="0" applyFont="1" applyFill="1" applyAlignment="1">
      <alignment vertical="top" wrapText="1"/>
    </xf>
    <xf numFmtId="4" fontId="59" fillId="0" borderId="0" xfId="0" applyNumberFormat="1" applyFont="1" applyFill="1" applyAlignment="1">
      <alignment horizontal="center"/>
    </xf>
    <xf numFmtId="165" fontId="59" fillId="0" borderId="0" xfId="613" applyFont="1" applyFill="1" applyBorder="1" applyAlignment="1" applyProtection="1">
      <alignment/>
      <protection/>
    </xf>
    <xf numFmtId="49" fontId="59" fillId="0" borderId="0" xfId="360" applyNumberFormat="1" applyFont="1" applyAlignment="1">
      <alignment horizontal="justify" wrapText="1"/>
      <protection/>
    </xf>
    <xf numFmtId="4" fontId="59" fillId="0" borderId="0" xfId="360" applyNumberFormat="1" applyFont="1" applyAlignment="1">
      <alignment horizontal="right" vertical="top"/>
      <protection/>
    </xf>
    <xf numFmtId="2" fontId="59" fillId="0" borderId="0" xfId="360" applyNumberFormat="1" applyFont="1" applyAlignment="1">
      <alignment horizontal="justify" wrapText="1"/>
      <protection/>
    </xf>
    <xf numFmtId="2" fontId="59" fillId="0" borderId="0" xfId="360" applyNumberFormat="1" applyFont="1" applyAlignment="1">
      <alignment/>
      <protection/>
    </xf>
    <xf numFmtId="2" fontId="60" fillId="0" borderId="0" xfId="360" applyNumberFormat="1" applyFont="1" applyBorder="1" applyAlignment="1">
      <alignment horizontal="justify" wrapText="1"/>
      <protection/>
    </xf>
    <xf numFmtId="0" fontId="49" fillId="0" borderId="0" xfId="392" applyFont="1" applyFill="1" applyBorder="1" applyAlignment="1">
      <alignment horizontal="center" wrapText="1"/>
      <protection/>
    </xf>
    <xf numFmtId="0" fontId="49" fillId="0" borderId="0" xfId="0" applyFont="1" applyFill="1" applyAlignment="1">
      <alignment wrapText="1"/>
    </xf>
    <xf numFmtId="0" fontId="49" fillId="0" borderId="0" xfId="429" applyFont="1" applyFill="1" applyAlignment="1">
      <alignment horizontal="center" wrapText="1"/>
      <protection/>
    </xf>
    <xf numFmtId="0" fontId="49" fillId="0" borderId="0" xfId="429" applyFont="1" applyFill="1" applyAlignment="1">
      <alignment horizontal="center" vertical="top"/>
      <protection/>
    </xf>
    <xf numFmtId="4" fontId="52" fillId="0" borderId="0" xfId="0" applyNumberFormat="1" applyFont="1" applyFill="1" applyBorder="1" applyAlignment="1" applyProtection="1">
      <alignment horizontal="justify" vertical="top" wrapText="1"/>
      <protection hidden="1"/>
    </xf>
    <xf numFmtId="49" fontId="54" fillId="0" borderId="0" xfId="360" applyNumberFormat="1" applyFont="1" applyAlignment="1">
      <alignment horizontal="justify" wrapText="1"/>
      <protection/>
    </xf>
    <xf numFmtId="4" fontId="54" fillId="0" borderId="0" xfId="360" applyNumberFormat="1" applyFont="1" applyAlignment="1">
      <alignment horizontal="right" vertical="top"/>
      <protection/>
    </xf>
    <xf numFmtId="4" fontId="61" fillId="0" borderId="0" xfId="360" applyNumberFormat="1" applyFont="1" applyAlignment="1">
      <alignment horizontal="right" vertical="top"/>
      <protection/>
    </xf>
    <xf numFmtId="49" fontId="58" fillId="0" borderId="0" xfId="0" applyNumberFormat="1" applyFont="1" applyFill="1" applyAlignment="1">
      <alignment horizontal="right" vertical="top"/>
    </xf>
    <xf numFmtId="49" fontId="59" fillId="0" borderId="0" xfId="360" applyNumberFormat="1" applyFont="1" applyAlignment="1">
      <alignment horizontal="justify" wrapText="1"/>
      <protection/>
    </xf>
    <xf numFmtId="4" fontId="59" fillId="0" borderId="0" xfId="360" applyNumberFormat="1" applyFont="1" applyAlignment="1">
      <alignment horizontal="right" vertical="top"/>
      <protection/>
    </xf>
    <xf numFmtId="0" fontId="59" fillId="0" borderId="0" xfId="0" applyFont="1" applyFill="1" applyAlignment="1">
      <alignment/>
    </xf>
    <xf numFmtId="0" fontId="59" fillId="0" borderId="0" xfId="0" applyFont="1" applyAlignment="1">
      <alignment/>
    </xf>
    <xf numFmtId="2" fontId="59" fillId="0" borderId="0" xfId="360" applyNumberFormat="1" applyFont="1" applyAlignment="1">
      <alignment horizontal="justify" wrapText="1"/>
      <protection/>
    </xf>
    <xf numFmtId="2" fontId="59" fillId="0" borderId="0" xfId="360" applyNumberFormat="1" applyFont="1" applyAlignment="1">
      <alignment/>
      <protection/>
    </xf>
    <xf numFmtId="49" fontId="49" fillId="0" borderId="0" xfId="0" applyNumberFormat="1" applyFont="1" applyFill="1" applyAlignment="1">
      <alignment horizontal="right" vertical="top"/>
    </xf>
    <xf numFmtId="0" fontId="62" fillId="0" borderId="0" xfId="0" applyNumberFormat="1" applyFont="1" applyFill="1" applyAlignment="1">
      <alignment vertical="top" wrapText="1"/>
    </xf>
    <xf numFmtId="0" fontId="49" fillId="0" borderId="0" xfId="0" applyFont="1" applyFill="1" applyAlignment="1">
      <alignment horizontal="center"/>
    </xf>
    <xf numFmtId="4" fontId="49" fillId="0" borderId="0" xfId="0" applyNumberFormat="1" applyFont="1" applyFill="1" applyAlignment="1">
      <alignment/>
    </xf>
    <xf numFmtId="0" fontId="62" fillId="0" borderId="0" xfId="0" applyFont="1" applyFill="1" applyAlignment="1">
      <alignment/>
    </xf>
    <xf numFmtId="0" fontId="62" fillId="0" borderId="0" xfId="0" applyFont="1" applyAlignment="1">
      <alignment/>
    </xf>
    <xf numFmtId="49" fontId="50" fillId="0" borderId="0" xfId="0" applyNumberFormat="1" applyFont="1" applyFill="1" applyAlignment="1">
      <alignment horizontal="right" vertical="top"/>
    </xf>
    <xf numFmtId="0" fontId="50" fillId="0" borderId="0" xfId="0" applyFont="1" applyFill="1" applyAlignment="1">
      <alignment vertical="top" wrapText="1"/>
    </xf>
    <xf numFmtId="4" fontId="49" fillId="0" borderId="0" xfId="0" applyNumberFormat="1" applyFont="1" applyFill="1" applyAlignment="1">
      <alignment horizontal="center"/>
    </xf>
    <xf numFmtId="0" fontId="49" fillId="0" borderId="0" xfId="0" applyFont="1" applyFill="1" applyAlignment="1">
      <alignment/>
    </xf>
    <xf numFmtId="49" fontId="63" fillId="0" borderId="0" xfId="0" applyNumberFormat="1" applyFont="1" applyFill="1" applyAlignment="1">
      <alignment horizontal="right" vertical="top"/>
    </xf>
    <xf numFmtId="165" fontId="64" fillId="0" borderId="0" xfId="613" applyFont="1" applyFill="1" applyBorder="1" applyAlignment="1" applyProtection="1">
      <alignment/>
      <protection/>
    </xf>
    <xf numFmtId="0" fontId="65" fillId="0" borderId="0" xfId="0" applyFont="1" applyFill="1" applyAlignment="1">
      <alignment/>
    </xf>
    <xf numFmtId="0" fontId="65" fillId="0" borderId="0" xfId="0" applyFont="1" applyAlignment="1">
      <alignment/>
    </xf>
    <xf numFmtId="0" fontId="63" fillId="0" borderId="0" xfId="0" applyFont="1" applyFill="1" applyAlignment="1">
      <alignment vertical="top" wrapText="1"/>
    </xf>
    <xf numFmtId="4" fontId="64" fillId="0" borderId="0" xfId="0" applyNumberFormat="1" applyFont="1" applyFill="1" applyAlignment="1">
      <alignment horizontal="center"/>
    </xf>
    <xf numFmtId="0" fontId="64" fillId="0" borderId="0" xfId="0" applyFont="1" applyFill="1" applyAlignment="1">
      <alignment/>
    </xf>
    <xf numFmtId="49" fontId="66" fillId="0" borderId="0" xfId="360" applyNumberFormat="1" applyFont="1" applyAlignment="1">
      <alignment horizontal="justify" wrapText="1"/>
      <protection/>
    </xf>
    <xf numFmtId="4" fontId="66" fillId="0" borderId="0" xfId="360" applyNumberFormat="1" applyFont="1" applyAlignment="1">
      <alignment horizontal="right" vertical="top"/>
      <protection/>
    </xf>
    <xf numFmtId="49" fontId="67" fillId="0" borderId="0" xfId="360" applyNumberFormat="1" applyFont="1" applyAlignment="1">
      <alignment horizontal="justify" wrapText="1"/>
      <protection/>
    </xf>
    <xf numFmtId="4" fontId="67" fillId="0" borderId="0" xfId="360" applyNumberFormat="1" applyFont="1" applyAlignment="1">
      <alignment horizontal="right" vertical="top"/>
      <protection/>
    </xf>
    <xf numFmtId="0" fontId="49" fillId="0" borderId="0" xfId="429" applyFont="1" applyAlignment="1">
      <alignment horizontal="center" vertical="top"/>
      <protection/>
    </xf>
    <xf numFmtId="0" fontId="49" fillId="0" borderId="0" xfId="429" applyFont="1" applyAlignment="1">
      <alignment vertical="top" wrapText="1"/>
      <protection/>
    </xf>
    <xf numFmtId="165" fontId="49" fillId="0" borderId="0" xfId="251" applyFont="1" applyFill="1" applyBorder="1" applyAlignment="1" applyProtection="1">
      <alignment horizontal="center"/>
      <protection/>
    </xf>
    <xf numFmtId="0" fontId="49" fillId="0" borderId="0" xfId="429" applyFont="1" applyFill="1" applyAlignment="1">
      <alignment horizontal="center"/>
      <protection/>
    </xf>
    <xf numFmtId="0" fontId="49" fillId="0" borderId="0" xfId="0" applyFont="1" applyFill="1" applyAlignment="1">
      <alignment/>
    </xf>
    <xf numFmtId="0" fontId="49" fillId="0" borderId="0" xfId="0" applyFont="1" applyAlignment="1">
      <alignment/>
    </xf>
    <xf numFmtId="0" fontId="49" fillId="0" borderId="0" xfId="429" applyFont="1" applyAlignment="1">
      <alignment horizontal="center" vertical="top" wrapText="1"/>
      <protection/>
    </xf>
    <xf numFmtId="0" fontId="49" fillId="0" borderId="0" xfId="429" applyFont="1" applyAlignment="1">
      <alignment horizontal="center" wrapText="1"/>
      <protection/>
    </xf>
    <xf numFmtId="165" fontId="49" fillId="0" borderId="0" xfId="251" applyFont="1" applyFill="1" applyBorder="1" applyAlignment="1" applyProtection="1">
      <alignment/>
      <protection/>
    </xf>
    <xf numFmtId="0" fontId="49" fillId="0" borderId="0" xfId="0" applyFont="1" applyAlignment="1">
      <alignment horizontal="center"/>
    </xf>
    <xf numFmtId="0" fontId="62" fillId="0" borderId="0" xfId="0" applyFont="1" applyAlignment="1">
      <alignment horizontal="center"/>
    </xf>
    <xf numFmtId="49" fontId="49" fillId="0" borderId="0" xfId="396" applyNumberFormat="1" applyFont="1" applyFill="1" applyBorder="1" applyAlignment="1" applyProtection="1">
      <alignment horizontal="left" vertical="top" wrapText="1"/>
      <protection locked="0"/>
    </xf>
    <xf numFmtId="0" fontId="49" fillId="0" borderId="0" xfId="396" applyFont="1" applyFill="1" applyAlignment="1" applyProtection="1">
      <alignment horizontal="right"/>
      <protection locked="0"/>
    </xf>
    <xf numFmtId="2" fontId="49" fillId="0" borderId="0" xfId="396" applyNumberFormat="1" applyFont="1" applyFill="1" applyAlignment="1" applyProtection="1">
      <alignment horizontal="center"/>
      <protection locked="0"/>
    </xf>
    <xf numFmtId="165" fontId="49" fillId="0" borderId="0" xfId="613" applyFont="1" applyFill="1" applyBorder="1" applyAlignment="1" applyProtection="1">
      <alignment horizontal="center"/>
      <protection locked="0"/>
    </xf>
    <xf numFmtId="0" fontId="49" fillId="0" borderId="0" xfId="396" applyFont="1" applyFill="1" applyAlignment="1" applyProtection="1">
      <alignment horizontal="center"/>
      <protection locked="0"/>
    </xf>
    <xf numFmtId="0" fontId="50" fillId="0" borderId="27" xfId="429" applyFont="1" applyBorder="1" applyAlignment="1">
      <alignment vertical="top" wrapText="1"/>
      <protection/>
    </xf>
    <xf numFmtId="165" fontId="50" fillId="0" borderId="27" xfId="251" applyFont="1" applyFill="1" applyBorder="1" applyAlignment="1" applyProtection="1">
      <alignment horizontal="center"/>
      <protection/>
    </xf>
    <xf numFmtId="165" fontId="50" fillId="0" borderId="27" xfId="251" applyFont="1" applyFill="1" applyBorder="1" applyAlignment="1" applyProtection="1">
      <alignment/>
      <protection/>
    </xf>
    <xf numFmtId="0" fontId="49" fillId="0" borderId="0" xfId="0" applyNumberFormat="1" applyFont="1" applyFill="1" applyAlignment="1">
      <alignment vertical="top" wrapText="1"/>
    </xf>
    <xf numFmtId="173" fontId="49" fillId="0" borderId="0" xfId="0" applyNumberFormat="1" applyFont="1" applyAlignment="1">
      <alignment/>
    </xf>
    <xf numFmtId="0" fontId="49" fillId="0" borderId="0" xfId="0" applyFont="1" applyAlignment="1">
      <alignment horizontal="center" vertical="top"/>
    </xf>
    <xf numFmtId="4" fontId="49" fillId="0" borderId="0" xfId="0" applyNumberFormat="1" applyFont="1" applyAlignment="1">
      <alignment horizontal="center"/>
    </xf>
    <xf numFmtId="4" fontId="49" fillId="0" borderId="0" xfId="0" applyNumberFormat="1" applyFont="1" applyAlignment="1">
      <alignment/>
    </xf>
    <xf numFmtId="0" fontId="50" fillId="0" borderId="0" xfId="0" applyFont="1" applyAlignment="1">
      <alignment/>
    </xf>
    <xf numFmtId="0" fontId="51" fillId="0" borderId="0" xfId="0" applyFont="1" applyAlignment="1">
      <alignment horizontal="center" vertical="top"/>
    </xf>
    <xf numFmtId="0" fontId="52" fillId="0" borderId="28" xfId="0" applyFont="1" applyBorder="1" applyAlignment="1">
      <alignment/>
    </xf>
    <xf numFmtId="4" fontId="52" fillId="0" borderId="28" xfId="0" applyNumberFormat="1" applyFont="1" applyBorder="1" applyAlignment="1">
      <alignment horizontal="center"/>
    </xf>
    <xf numFmtId="4" fontId="52" fillId="0" borderId="28" xfId="0" applyNumberFormat="1" applyFont="1" applyBorder="1" applyAlignment="1">
      <alignment/>
    </xf>
    <xf numFmtId="165" fontId="49" fillId="0" borderId="28" xfId="613" applyFont="1" applyFill="1" applyBorder="1" applyAlignment="1" applyProtection="1">
      <alignment horizontal="right"/>
      <protection/>
    </xf>
    <xf numFmtId="173" fontId="62" fillId="0" borderId="0" xfId="0" applyNumberFormat="1" applyFont="1" applyAlignment="1">
      <alignment/>
    </xf>
    <xf numFmtId="0" fontId="49" fillId="0" borderId="0" xfId="0" applyNumberFormat="1" applyFont="1" applyAlignment="1">
      <alignment horizontal="center" vertical="top"/>
    </xf>
    <xf numFmtId="0" fontId="50" fillId="0" borderId="0" xfId="0" applyFont="1" applyAlignment="1">
      <alignment horizontal="center" vertical="top"/>
    </xf>
    <xf numFmtId="0" fontId="50" fillId="0" borderId="27" xfId="0" applyFont="1" applyBorder="1" applyAlignment="1">
      <alignment/>
    </xf>
    <xf numFmtId="4" fontId="50" fillId="0" borderId="27" xfId="0" applyNumberFormat="1" applyFont="1" applyBorder="1" applyAlignment="1">
      <alignment horizontal="center"/>
    </xf>
    <xf numFmtId="4" fontId="50" fillId="0" borderId="27" xfId="0" applyNumberFormat="1" applyFont="1" applyBorder="1" applyAlignment="1">
      <alignment/>
    </xf>
    <xf numFmtId="49" fontId="49" fillId="0" borderId="0" xfId="0" applyNumberFormat="1" applyFont="1" applyFill="1" applyAlignment="1">
      <alignment horizontal="center" vertical="top"/>
    </xf>
    <xf numFmtId="165" fontId="49" fillId="0" borderId="0" xfId="613" applyFont="1" applyFill="1" applyBorder="1" applyAlignment="1" applyProtection="1">
      <alignment/>
      <protection/>
    </xf>
    <xf numFmtId="165" fontId="1" fillId="0" borderId="0" xfId="613" applyFill="1" applyBorder="1" applyAlignment="1" applyProtection="1">
      <alignment/>
      <protection/>
    </xf>
    <xf numFmtId="49" fontId="50" fillId="0" borderId="0" xfId="0" applyNumberFormat="1" applyFont="1" applyFill="1" applyAlignment="1">
      <alignment horizontal="center" vertical="top"/>
    </xf>
    <xf numFmtId="0" fontId="58" fillId="0" borderId="0" xfId="0" applyFont="1" applyFill="1" applyAlignment="1">
      <alignment vertical="top" wrapText="1"/>
    </xf>
    <xf numFmtId="165" fontId="69" fillId="0" borderId="0" xfId="613" applyFont="1" applyFill="1" applyBorder="1" applyAlignment="1" applyProtection="1">
      <alignment/>
      <protection/>
    </xf>
    <xf numFmtId="0" fontId="70" fillId="0" borderId="0" xfId="0" applyFont="1" applyFill="1" applyBorder="1" applyAlignment="1">
      <alignment vertical="top" wrapText="1"/>
    </xf>
    <xf numFmtId="4" fontId="70" fillId="0" borderId="0" xfId="0" applyNumberFormat="1" applyFont="1" applyFill="1" applyAlignment="1">
      <alignment horizontal="center"/>
    </xf>
    <xf numFmtId="165" fontId="70" fillId="0" borderId="0" xfId="613" applyFont="1" applyFill="1" applyBorder="1" applyAlignment="1" applyProtection="1">
      <alignment/>
      <protection/>
    </xf>
    <xf numFmtId="0" fontId="70" fillId="0" borderId="0" xfId="0" applyFont="1" applyFill="1" applyAlignment="1">
      <alignment vertical="top" wrapText="1"/>
    </xf>
    <xf numFmtId="49" fontId="49" fillId="0" borderId="0" xfId="0" applyNumberFormat="1" applyFont="1" applyAlignment="1">
      <alignment horizontal="center" vertical="top"/>
    </xf>
    <xf numFmtId="0" fontId="49" fillId="0" borderId="0" xfId="0" applyFont="1" applyFill="1" applyAlignment="1">
      <alignment horizontal="left" vertical="top" wrapText="1"/>
    </xf>
    <xf numFmtId="0" fontId="49" fillId="0" borderId="0" xfId="0" applyFont="1" applyFill="1" applyAlignment="1">
      <alignment vertical="top" wrapText="1"/>
    </xf>
    <xf numFmtId="0" fontId="71" fillId="0" borderId="0" xfId="0" applyFont="1" applyBorder="1" applyAlignment="1">
      <alignment vertical="top" wrapText="1"/>
    </xf>
    <xf numFmtId="0" fontId="72" fillId="0" borderId="0" xfId="0" applyFont="1" applyBorder="1" applyAlignment="1">
      <alignment vertical="top" wrapText="1"/>
    </xf>
    <xf numFmtId="0" fontId="57" fillId="0" borderId="0" xfId="0" applyFont="1" applyFill="1" applyAlignment="1">
      <alignment/>
    </xf>
    <xf numFmtId="0" fontId="49" fillId="0" borderId="0" xfId="0" applyFont="1" applyFill="1" applyAlignment="1">
      <alignment vertical="top" wrapText="1"/>
    </xf>
    <xf numFmtId="4" fontId="49" fillId="0" borderId="0" xfId="0" applyNumberFormat="1" applyFont="1" applyBorder="1" applyAlignment="1">
      <alignment horizontal="center"/>
    </xf>
    <xf numFmtId="165" fontId="1" fillId="0" borderId="0" xfId="613" applyFill="1" applyBorder="1" applyAlignment="1" applyProtection="1">
      <alignment horizontal="right"/>
      <protection/>
    </xf>
    <xf numFmtId="49" fontId="49" fillId="0" borderId="0" xfId="0" applyNumberFormat="1" applyFont="1" applyFill="1" applyAlignment="1">
      <alignment vertical="top" wrapText="1"/>
    </xf>
    <xf numFmtId="11" fontId="49" fillId="0" borderId="0" xfId="0" applyNumberFormat="1" applyFont="1" applyFill="1" applyAlignment="1">
      <alignment vertical="top" wrapText="1"/>
    </xf>
    <xf numFmtId="0" fontId="50" fillId="0" borderId="27" xfId="0" applyNumberFormat="1" applyFont="1" applyFill="1" applyBorder="1" applyAlignment="1">
      <alignment vertical="top" wrapText="1"/>
    </xf>
    <xf numFmtId="0" fontId="50" fillId="0" borderId="27" xfId="0" applyFont="1" applyFill="1" applyBorder="1" applyAlignment="1">
      <alignment horizontal="center"/>
    </xf>
    <xf numFmtId="165" fontId="49" fillId="0" borderId="27" xfId="613" applyFont="1" applyFill="1" applyBorder="1" applyAlignment="1" applyProtection="1">
      <alignment/>
      <protection/>
    </xf>
    <xf numFmtId="165" fontId="1" fillId="0" borderId="27" xfId="613" applyFill="1" applyBorder="1" applyAlignment="1" applyProtection="1">
      <alignment/>
      <protection/>
    </xf>
    <xf numFmtId="165" fontId="73" fillId="0" borderId="27" xfId="613" applyFont="1" applyFill="1" applyBorder="1" applyAlignment="1" applyProtection="1">
      <alignment/>
      <protection/>
    </xf>
    <xf numFmtId="4" fontId="52" fillId="0" borderId="0" xfId="0" applyNumberFormat="1" applyFont="1" applyFill="1" applyBorder="1" applyAlignment="1">
      <alignment horizontal="center" vertical="top" wrapText="1"/>
    </xf>
    <xf numFmtId="165" fontId="49" fillId="0" borderId="0" xfId="613" applyFont="1" applyFill="1" applyBorder="1" applyAlignment="1" applyProtection="1">
      <alignment vertical="top" wrapText="1"/>
      <protection/>
    </xf>
    <xf numFmtId="165" fontId="1" fillId="0" borderId="0" xfId="613" applyFill="1" applyBorder="1" applyAlignment="1" applyProtection="1">
      <alignment vertical="top" wrapText="1"/>
      <protection/>
    </xf>
    <xf numFmtId="4" fontId="52" fillId="0" borderId="0" xfId="0" applyNumberFormat="1" applyFont="1" applyFill="1" applyAlignment="1">
      <alignment horizontal="center"/>
    </xf>
    <xf numFmtId="4" fontId="49" fillId="0" borderId="0" xfId="0" applyNumberFormat="1" applyFont="1" applyFill="1" applyAlignment="1">
      <alignment/>
    </xf>
    <xf numFmtId="49" fontId="74" fillId="0" borderId="0" xfId="0" applyNumberFormat="1" applyFont="1" applyFill="1" applyAlignment="1">
      <alignment horizontal="center" vertical="top"/>
    </xf>
    <xf numFmtId="0" fontId="74" fillId="0" borderId="0" xfId="0" applyNumberFormat="1" applyFont="1" applyFill="1" applyAlignment="1">
      <alignment vertical="top" wrapText="1"/>
    </xf>
    <xf numFmtId="0" fontId="74" fillId="0" borderId="0" xfId="0" applyFont="1" applyFill="1" applyAlignment="1">
      <alignment horizontal="center"/>
    </xf>
    <xf numFmtId="165" fontId="74" fillId="0" borderId="0" xfId="613" applyFont="1" applyFill="1" applyBorder="1" applyAlignment="1" applyProtection="1">
      <alignment horizontal="center"/>
      <protection/>
    </xf>
    <xf numFmtId="0" fontId="74" fillId="0" borderId="0" xfId="0" applyFont="1" applyFill="1" applyAlignment="1">
      <alignment/>
    </xf>
    <xf numFmtId="0" fontId="74" fillId="0" borderId="0" xfId="0" applyFont="1" applyAlignment="1">
      <alignment/>
    </xf>
    <xf numFmtId="49" fontId="75" fillId="0" borderId="0" xfId="0" applyNumberFormat="1" applyFont="1" applyFill="1" applyAlignment="1">
      <alignment horizontal="center" vertical="top"/>
    </xf>
    <xf numFmtId="0" fontId="75" fillId="0" borderId="0" xfId="0" applyNumberFormat="1" applyFont="1" applyFill="1" applyAlignment="1">
      <alignment vertical="top" wrapText="1"/>
    </xf>
    <xf numFmtId="0" fontId="75" fillId="0" borderId="0" xfId="0" applyFont="1" applyFill="1" applyAlignment="1">
      <alignment horizontal="center"/>
    </xf>
    <xf numFmtId="0" fontId="76" fillId="0" borderId="0" xfId="0" applyFont="1" applyFill="1" applyBorder="1" applyAlignment="1">
      <alignment vertical="top" wrapText="1"/>
    </xf>
    <xf numFmtId="0" fontId="69" fillId="0" borderId="0" xfId="0" applyFont="1" applyAlignment="1">
      <alignment vertical="top" wrapText="1"/>
    </xf>
    <xf numFmtId="0" fontId="69" fillId="0" borderId="0" xfId="0" applyFont="1" applyAlignment="1">
      <alignment wrapText="1"/>
    </xf>
    <xf numFmtId="0" fontId="1" fillId="0" borderId="0" xfId="0" applyFont="1" applyAlignment="1">
      <alignment vertical="top" wrapText="1"/>
    </xf>
    <xf numFmtId="0" fontId="1" fillId="0" borderId="0" xfId="0" applyFont="1" applyAlignment="1">
      <alignment wrapText="1"/>
    </xf>
    <xf numFmtId="49" fontId="74" fillId="0" borderId="0" xfId="0" applyNumberFormat="1" applyFont="1" applyAlignment="1">
      <alignment horizontal="center" vertical="top"/>
    </xf>
    <xf numFmtId="0" fontId="74" fillId="0" borderId="0" xfId="0" applyFont="1" applyFill="1" applyAlignment="1">
      <alignment horizontal="left" vertical="top" wrapText="1"/>
    </xf>
    <xf numFmtId="4" fontId="74" fillId="0" borderId="0" xfId="0" applyNumberFormat="1" applyFont="1" applyFill="1" applyAlignment="1">
      <alignment horizontal="center"/>
    </xf>
    <xf numFmtId="165" fontId="74" fillId="0" borderId="0" xfId="613" applyFont="1" applyFill="1" applyBorder="1" applyAlignment="1" applyProtection="1">
      <alignment/>
      <protection/>
    </xf>
    <xf numFmtId="165" fontId="74" fillId="0" borderId="0" xfId="613" applyFont="1" applyFill="1" applyBorder="1" applyAlignment="1" applyProtection="1">
      <alignment horizontal="right"/>
      <protection/>
    </xf>
    <xf numFmtId="0" fontId="74" fillId="0" borderId="0" xfId="0" applyFont="1" applyAlignment="1">
      <alignment horizontal="center"/>
    </xf>
    <xf numFmtId="49" fontId="74" fillId="0" borderId="0" xfId="0" applyNumberFormat="1" applyFont="1" applyAlignment="1">
      <alignment horizontal="center"/>
    </xf>
    <xf numFmtId="0" fontId="75" fillId="0" borderId="27" xfId="0" applyNumberFormat="1" applyFont="1" applyFill="1" applyBorder="1" applyAlignment="1">
      <alignment vertical="top" wrapText="1"/>
    </xf>
    <xf numFmtId="0" fontId="75" fillId="0" borderId="27" xfId="0" applyFont="1" applyFill="1" applyBorder="1" applyAlignment="1">
      <alignment horizontal="center"/>
    </xf>
    <xf numFmtId="165" fontId="74" fillId="0" borderId="27" xfId="613" applyFont="1" applyFill="1" applyBorder="1" applyAlignment="1" applyProtection="1">
      <alignment horizontal="center"/>
      <protection/>
    </xf>
    <xf numFmtId="165" fontId="75" fillId="0" borderId="27" xfId="613" applyFont="1" applyFill="1" applyBorder="1" applyAlignment="1" applyProtection="1">
      <alignment/>
      <protection/>
    </xf>
    <xf numFmtId="0" fontId="49" fillId="0" borderId="0" xfId="0" applyFont="1" applyAlignment="1">
      <alignment wrapText="1"/>
    </xf>
    <xf numFmtId="165" fontId="49" fillId="0" borderId="0" xfId="613" applyFont="1" applyFill="1" applyBorder="1" applyAlignment="1" applyProtection="1">
      <alignment horizontal="center" wrapText="1"/>
      <protection/>
    </xf>
    <xf numFmtId="4" fontId="49" fillId="0" borderId="0" xfId="0" applyNumberFormat="1" applyFont="1" applyFill="1" applyAlignment="1">
      <alignment wrapText="1"/>
    </xf>
    <xf numFmtId="165" fontId="1" fillId="0" borderId="0" xfId="613" applyFill="1" applyBorder="1" applyAlignment="1" applyProtection="1">
      <alignment horizontal="center"/>
      <protection/>
    </xf>
    <xf numFmtId="0" fontId="50" fillId="0" borderId="0" xfId="0" applyNumberFormat="1" applyFont="1" applyFill="1" applyAlignment="1">
      <alignment vertical="top" wrapText="1"/>
    </xf>
    <xf numFmtId="0" fontId="50" fillId="0" borderId="0" xfId="0" applyFont="1" applyFill="1" applyAlignment="1">
      <alignment horizontal="center"/>
    </xf>
    <xf numFmtId="0" fontId="70" fillId="0" borderId="0" xfId="0" applyNumberFormat="1" applyFont="1" applyFill="1" applyBorder="1" applyAlignment="1">
      <alignment vertical="top" wrapText="1"/>
    </xf>
    <xf numFmtId="0" fontId="70" fillId="0" borderId="0" xfId="0" applyNumberFormat="1" applyFont="1" applyFill="1" applyAlignment="1">
      <alignment vertical="top" wrapText="1"/>
    </xf>
    <xf numFmtId="0" fontId="70" fillId="0" borderId="0" xfId="0" applyFont="1" applyFill="1" applyAlignment="1">
      <alignment horizontal="center"/>
    </xf>
    <xf numFmtId="165" fontId="70" fillId="0" borderId="0" xfId="613" applyFont="1" applyFill="1" applyBorder="1" applyAlignment="1" applyProtection="1">
      <alignment horizontal="center"/>
      <protection/>
    </xf>
    <xf numFmtId="2" fontId="70" fillId="0" borderId="0" xfId="360" applyNumberFormat="1" applyFont="1" applyBorder="1" applyAlignment="1">
      <alignment horizontal="justify" wrapText="1"/>
      <protection/>
    </xf>
    <xf numFmtId="2" fontId="70" fillId="0" borderId="0" xfId="360" applyNumberFormat="1" applyFont="1" applyAlignment="1">
      <alignment horizontal="justify" wrapText="1"/>
      <protection/>
    </xf>
    <xf numFmtId="2" fontId="70" fillId="0" borderId="0" xfId="360" applyNumberFormat="1" applyFont="1" applyAlignment="1">
      <alignment/>
      <protection/>
    </xf>
    <xf numFmtId="0" fontId="49" fillId="0" borderId="27" xfId="0" applyFont="1" applyFill="1" applyBorder="1" applyAlignment="1">
      <alignment horizontal="center"/>
    </xf>
    <xf numFmtId="165" fontId="1" fillId="0" borderId="27" xfId="613" applyFill="1" applyBorder="1" applyAlignment="1" applyProtection="1">
      <alignment horizontal="center"/>
      <protection/>
    </xf>
    <xf numFmtId="4" fontId="49" fillId="0" borderId="0" xfId="0" applyNumberFormat="1" applyFont="1" applyFill="1" applyAlignment="1">
      <alignment wrapText="1"/>
    </xf>
    <xf numFmtId="4" fontId="50" fillId="0" borderId="0" xfId="0" applyNumberFormat="1" applyFont="1" applyFill="1" applyBorder="1" applyAlignment="1">
      <alignment/>
    </xf>
    <xf numFmtId="0" fontId="50" fillId="0" borderId="0" xfId="0" applyNumberFormat="1" applyFont="1" applyFill="1" applyAlignment="1">
      <alignment vertical="top" wrapText="1"/>
    </xf>
    <xf numFmtId="0" fontId="70" fillId="0" borderId="0" xfId="0" applyNumberFormat="1" applyFont="1" applyFill="1" applyBorder="1" applyAlignment="1">
      <alignment vertical="top" wrapText="1"/>
    </xf>
    <xf numFmtId="0" fontId="0" fillId="0" borderId="0" xfId="0" applyAlignment="1">
      <alignment wrapText="1"/>
    </xf>
    <xf numFmtId="0" fontId="58" fillId="0" borderId="0" xfId="0" applyNumberFormat="1" applyFont="1" applyFill="1" applyAlignment="1">
      <alignment vertical="top" wrapText="1"/>
    </xf>
    <xf numFmtId="0" fontId="77" fillId="0" borderId="0" xfId="0" applyFont="1" applyAlignment="1">
      <alignment vertical="top" wrapText="1"/>
    </xf>
    <xf numFmtId="49" fontId="49" fillId="0" borderId="0" xfId="0" applyNumberFormat="1" applyFont="1" applyFill="1" applyAlignment="1">
      <alignment horizontal="center"/>
    </xf>
    <xf numFmtId="0" fontId="49" fillId="0" borderId="27" xfId="0" applyFont="1" applyFill="1" applyBorder="1" applyAlignment="1">
      <alignment horizontal="center"/>
    </xf>
    <xf numFmtId="165" fontId="74" fillId="0" borderId="27" xfId="613" applyFont="1" applyFill="1" applyBorder="1" applyAlignment="1" applyProtection="1">
      <alignment/>
      <protection/>
    </xf>
    <xf numFmtId="49" fontId="62" fillId="0" borderId="0" xfId="0" applyNumberFormat="1" applyFont="1" applyFill="1" applyAlignment="1">
      <alignment horizontal="center" vertical="top"/>
    </xf>
    <xf numFmtId="49" fontId="78" fillId="0" borderId="0" xfId="0" applyNumberFormat="1" applyFont="1" applyFill="1" applyAlignment="1">
      <alignment horizontal="center" vertical="top"/>
    </xf>
    <xf numFmtId="0" fontId="49" fillId="0" borderId="0" xfId="0" applyNumberFormat="1" applyFont="1" applyFill="1" applyAlignment="1">
      <alignment horizontal="center" vertical="top" wrapText="1"/>
    </xf>
    <xf numFmtId="49" fontId="49" fillId="0" borderId="0" xfId="0" applyNumberFormat="1" applyFont="1" applyAlignment="1">
      <alignment horizontal="center"/>
    </xf>
    <xf numFmtId="165" fontId="79" fillId="0" borderId="0" xfId="613" applyFont="1" applyFill="1" applyBorder="1" applyAlignment="1" applyProtection="1">
      <alignment/>
      <protection/>
    </xf>
    <xf numFmtId="2" fontId="49" fillId="0" borderId="0" xfId="0" applyNumberFormat="1" applyFont="1" applyFill="1" applyAlignment="1">
      <alignment/>
    </xf>
    <xf numFmtId="0" fontId="50" fillId="0" borderId="0" xfId="0" applyNumberFormat="1" applyFont="1" applyFill="1" applyAlignment="1">
      <alignment vertical="top"/>
    </xf>
    <xf numFmtId="2" fontId="49" fillId="0" borderId="0" xfId="0" applyNumberFormat="1" applyFont="1" applyAlignment="1">
      <alignment/>
    </xf>
    <xf numFmtId="0" fontId="76" fillId="0" borderId="0" xfId="0" applyNumberFormat="1" applyFont="1" applyFill="1" applyBorder="1" applyAlignment="1">
      <alignment vertical="top" wrapText="1"/>
    </xf>
    <xf numFmtId="2" fontId="74" fillId="0" borderId="0" xfId="0" applyNumberFormat="1" applyFont="1" applyAlignment="1">
      <alignment/>
    </xf>
    <xf numFmtId="0" fontId="76" fillId="0" borderId="0" xfId="0" applyNumberFormat="1" applyFont="1" applyFill="1" applyBorder="1" applyAlignment="1">
      <alignment horizontal="left" vertical="top" wrapText="1" indent="1"/>
    </xf>
    <xf numFmtId="165" fontId="1" fillId="0" borderId="0" xfId="613" applyFont="1" applyFill="1" applyBorder="1" applyAlignment="1" applyProtection="1">
      <alignment/>
      <protection/>
    </xf>
    <xf numFmtId="0" fontId="76" fillId="0" borderId="0" xfId="0" applyNumberFormat="1" applyFont="1" applyFill="1" applyAlignment="1">
      <alignment horizontal="left" vertical="top" wrapText="1" indent="1"/>
    </xf>
    <xf numFmtId="0" fontId="1" fillId="0" borderId="0" xfId="0" applyFont="1" applyAlignment="1">
      <alignment horizontal="left" wrapText="1" indent="1"/>
    </xf>
    <xf numFmtId="49" fontId="74" fillId="0" borderId="0" xfId="0" applyNumberFormat="1" applyFont="1" applyFill="1" applyAlignment="1">
      <alignment horizontal="center"/>
    </xf>
    <xf numFmtId="0" fontId="75" fillId="0" borderId="0" xfId="0" applyFont="1" applyFill="1" applyAlignment="1">
      <alignment/>
    </xf>
    <xf numFmtId="2" fontId="74" fillId="0" borderId="0" xfId="0" applyNumberFormat="1" applyFont="1" applyFill="1" applyAlignment="1">
      <alignment/>
    </xf>
    <xf numFmtId="165" fontId="79" fillId="0" borderId="0" xfId="613" applyFont="1" applyFill="1" applyBorder="1" applyAlignment="1" applyProtection="1">
      <alignment horizontal="right"/>
      <protection/>
    </xf>
    <xf numFmtId="165" fontId="1" fillId="0" borderId="0" xfId="613" applyFont="1" applyFill="1" applyBorder="1" applyAlignment="1" applyProtection="1">
      <alignment horizontal="right"/>
      <protection/>
    </xf>
    <xf numFmtId="0" fontId="75" fillId="0" borderId="27" xfId="0" applyFont="1" applyFill="1" applyBorder="1" applyAlignment="1">
      <alignment/>
    </xf>
    <xf numFmtId="165" fontId="1" fillId="0" borderId="27" xfId="613" applyFont="1" applyFill="1" applyBorder="1" applyAlignment="1" applyProtection="1">
      <alignment/>
      <protection/>
    </xf>
    <xf numFmtId="2" fontId="75" fillId="0" borderId="0" xfId="0" applyNumberFormat="1" applyFont="1" applyFill="1" applyBorder="1" applyAlignment="1">
      <alignment/>
    </xf>
    <xf numFmtId="0" fontId="75" fillId="0" borderId="0" xfId="0" applyFont="1" applyFill="1" applyAlignment="1">
      <alignment vertical="top" wrapText="1"/>
    </xf>
    <xf numFmtId="4" fontId="75" fillId="0" borderId="0" xfId="0" applyNumberFormat="1" applyFont="1" applyFill="1" applyBorder="1" applyAlignment="1">
      <alignment/>
    </xf>
    <xf numFmtId="0" fontId="76" fillId="0" borderId="0" xfId="0" applyFont="1" applyFill="1" applyBorder="1" applyAlignment="1">
      <alignment horizontal="left" vertical="top" wrapText="1" indent="1"/>
    </xf>
    <xf numFmtId="0" fontId="80" fillId="0" borderId="0" xfId="0" applyFont="1" applyFill="1" applyBorder="1" applyAlignment="1">
      <alignment horizontal="left" vertical="top" wrapText="1" indent="1"/>
    </xf>
    <xf numFmtId="0" fontId="80" fillId="0" borderId="0" xfId="0" applyFont="1" applyFill="1" applyAlignment="1">
      <alignment horizontal="left" vertical="top" wrapText="1" indent="1"/>
    </xf>
    <xf numFmtId="0" fontId="80" fillId="0" borderId="0" xfId="0" applyFont="1" applyAlignment="1">
      <alignment horizontal="left" indent="1"/>
    </xf>
    <xf numFmtId="2" fontId="76" fillId="0" borderId="0" xfId="360" applyNumberFormat="1" applyFont="1" applyFill="1" applyBorder="1" applyAlignment="1">
      <alignment horizontal="justify" wrapText="1"/>
      <protection/>
    </xf>
    <xf numFmtId="49" fontId="74" fillId="0" borderId="0" xfId="394" applyNumberFormat="1" applyFont="1" applyFill="1" applyAlignment="1" applyProtection="1">
      <alignment horizontal="center" vertical="top"/>
      <protection locked="0"/>
    </xf>
    <xf numFmtId="0" fontId="75" fillId="0" borderId="0" xfId="0" applyFont="1" applyAlignment="1">
      <alignment vertical="top" wrapText="1"/>
    </xf>
    <xf numFmtId="165" fontId="1" fillId="0" borderId="0" xfId="613" applyFont="1" applyFill="1" applyBorder="1" applyAlignment="1" applyProtection="1">
      <alignment/>
      <protection locked="0"/>
    </xf>
    <xf numFmtId="165" fontId="1" fillId="0" borderId="0" xfId="613" applyFont="1" applyFill="1" applyBorder="1" applyAlignment="1" applyProtection="1">
      <alignment horizontal="right"/>
      <protection locked="0"/>
    </xf>
    <xf numFmtId="165" fontId="1" fillId="0" borderId="0" xfId="613" applyFont="1" applyFill="1" applyBorder="1" applyAlignment="1" applyProtection="1">
      <alignment horizontal="center"/>
      <protection locked="0"/>
    </xf>
    <xf numFmtId="49" fontId="75" fillId="0" borderId="0" xfId="607" applyNumberFormat="1" applyFont="1" applyFill="1" applyAlignment="1" applyProtection="1">
      <alignment horizontal="center" vertical="top"/>
      <protection locked="0"/>
    </xf>
    <xf numFmtId="0" fontId="75" fillId="0" borderId="0" xfId="0" applyFont="1" applyAlignment="1">
      <alignment vertical="center" wrapText="1"/>
    </xf>
    <xf numFmtId="49" fontId="74" fillId="0" borderId="0" xfId="607" applyNumberFormat="1" applyFont="1" applyFill="1" applyAlignment="1" applyProtection="1">
      <alignment horizontal="center" vertical="top"/>
      <protection locked="0"/>
    </xf>
    <xf numFmtId="0" fontId="74" fillId="0" borderId="0" xfId="0" applyFont="1" applyBorder="1" applyAlignment="1">
      <alignment horizontal="left" vertical="top" wrapText="1"/>
    </xf>
    <xf numFmtId="0" fontId="74" fillId="0" borderId="0" xfId="0" applyFont="1" applyAlignment="1">
      <alignment wrapText="1"/>
    </xf>
    <xf numFmtId="0" fontId="74" fillId="0" borderId="0" xfId="0" applyNumberFormat="1" applyFont="1" applyFill="1" applyAlignment="1">
      <alignment horizontal="center" vertical="top" wrapText="1"/>
    </xf>
    <xf numFmtId="165" fontId="1" fillId="0" borderId="0" xfId="613" applyFill="1" applyBorder="1" applyAlignment="1" applyProtection="1">
      <alignment horizontal="center"/>
      <protection locked="0"/>
    </xf>
    <xf numFmtId="0" fontId="74" fillId="0" borderId="0" xfId="394" applyFont="1" applyFill="1" applyAlignment="1" applyProtection="1">
      <alignment horizontal="left" vertical="top" wrapText="1"/>
      <protection locked="0"/>
    </xf>
    <xf numFmtId="0" fontId="74" fillId="0" borderId="0" xfId="394" applyFont="1" applyFill="1" applyAlignment="1" applyProtection="1">
      <alignment horizontal="center"/>
      <protection locked="0"/>
    </xf>
    <xf numFmtId="0" fontId="74" fillId="0" borderId="27" xfId="394" applyFont="1" applyFill="1" applyBorder="1" applyAlignment="1" applyProtection="1">
      <alignment horizontal="center"/>
      <protection locked="0"/>
    </xf>
    <xf numFmtId="165" fontId="1" fillId="0" borderId="27" xfId="613" applyFont="1" applyFill="1" applyBorder="1" applyAlignment="1" applyProtection="1">
      <alignment horizontal="right"/>
      <protection locked="0"/>
    </xf>
    <xf numFmtId="165" fontId="1" fillId="0" borderId="27" xfId="613" applyFont="1" applyFill="1" applyBorder="1" applyAlignment="1" applyProtection="1">
      <alignment horizontal="center"/>
      <protection locked="0"/>
    </xf>
    <xf numFmtId="49" fontId="50" fillId="0" borderId="0" xfId="394" applyNumberFormat="1" applyFont="1" applyFill="1" applyAlignment="1" applyProtection="1">
      <alignment horizontal="center" vertical="top"/>
      <protection locked="0"/>
    </xf>
    <xf numFmtId="49" fontId="50" fillId="0" borderId="0" xfId="394" applyNumberFormat="1" applyFont="1" applyFill="1" applyBorder="1" applyAlignment="1" applyProtection="1">
      <alignment horizontal="center" vertical="top"/>
      <protection locked="0"/>
    </xf>
    <xf numFmtId="4" fontId="49" fillId="0" borderId="0" xfId="0" applyNumberFormat="1" applyFont="1" applyFill="1" applyAlignment="1">
      <alignment vertical="top"/>
    </xf>
    <xf numFmtId="4" fontId="50" fillId="0" borderId="0" xfId="0" applyNumberFormat="1" applyFont="1" applyFill="1" applyBorder="1" applyAlignment="1">
      <alignment vertical="top"/>
    </xf>
    <xf numFmtId="165" fontId="1" fillId="0" borderId="0" xfId="613" applyFont="1" applyFill="1" applyBorder="1" applyAlignment="1" applyProtection="1">
      <alignment horizontal="center"/>
      <protection/>
    </xf>
    <xf numFmtId="0" fontId="74" fillId="0" borderId="0" xfId="0" applyFont="1" applyFill="1" applyAlignment="1">
      <alignment horizontal="center" vertical="top" wrapText="1"/>
    </xf>
    <xf numFmtId="165" fontId="76" fillId="0" borderId="0" xfId="613" applyFont="1" applyFill="1" applyBorder="1" applyAlignment="1" applyProtection="1">
      <alignment horizontal="center"/>
      <protection/>
    </xf>
    <xf numFmtId="0" fontId="81" fillId="0" borderId="0" xfId="394" applyNumberFormat="1" applyFont="1" applyFill="1" applyBorder="1" applyAlignment="1" applyProtection="1">
      <alignment vertical="top" wrapText="1"/>
      <protection locked="0"/>
    </xf>
    <xf numFmtId="165" fontId="1" fillId="0" borderId="0" xfId="613" applyFont="1" applyFill="1" applyBorder="1" applyAlignment="1" applyProtection="1">
      <alignment horizontal="center" vertical="top" wrapText="1"/>
      <protection locked="0"/>
    </xf>
    <xf numFmtId="165" fontId="1" fillId="0" borderId="0" xfId="613" applyFont="1" applyFill="1" applyBorder="1" applyAlignment="1" applyProtection="1">
      <alignment vertical="top" wrapText="1"/>
      <protection locked="0"/>
    </xf>
    <xf numFmtId="0" fontId="74" fillId="0" borderId="0" xfId="0" applyFont="1" applyFill="1" applyBorder="1" applyAlignment="1">
      <alignment/>
    </xf>
    <xf numFmtId="0" fontId="74" fillId="0" borderId="0" xfId="0" applyFont="1" applyAlignment="1">
      <alignment vertical="center" wrapText="1"/>
    </xf>
    <xf numFmtId="0" fontId="74" fillId="0" borderId="0" xfId="0" applyFont="1" applyBorder="1" applyAlignment="1">
      <alignment vertical="center" wrapText="1"/>
    </xf>
    <xf numFmtId="0" fontId="75" fillId="0" borderId="0" xfId="0" applyFont="1" applyBorder="1" applyAlignment="1">
      <alignment vertical="center" wrapText="1"/>
    </xf>
    <xf numFmtId="0" fontId="81" fillId="0" borderId="0" xfId="0" applyFont="1" applyFill="1" applyBorder="1" applyAlignment="1">
      <alignment/>
    </xf>
    <xf numFmtId="0" fontId="74" fillId="0" borderId="0" xfId="0" applyFont="1" applyBorder="1" applyAlignment="1">
      <alignment horizontal="justify" vertical="center" wrapText="1"/>
    </xf>
    <xf numFmtId="0" fontId="75" fillId="0" borderId="0" xfId="0" applyFont="1" applyAlignment="1">
      <alignment horizontal="justify" vertical="center" wrapText="1"/>
    </xf>
    <xf numFmtId="0" fontId="74" fillId="0" borderId="0" xfId="0" applyFont="1" applyAlignment="1">
      <alignment vertical="top" wrapText="1"/>
    </xf>
    <xf numFmtId="0" fontId="74" fillId="0" borderId="0" xfId="0" applyFont="1" applyAlignment="1">
      <alignment horizontal="justify" vertical="center" wrapText="1"/>
    </xf>
    <xf numFmtId="0" fontId="75" fillId="0" borderId="27" xfId="0" applyFont="1" applyFill="1" applyBorder="1" applyAlignment="1">
      <alignment horizontal="justify" vertical="top" wrapText="1"/>
    </xf>
    <xf numFmtId="0" fontId="81" fillId="0" borderId="0" xfId="0" applyFont="1" applyFill="1" applyAlignment="1">
      <alignment/>
    </xf>
    <xf numFmtId="0" fontId="81" fillId="0" borderId="0" xfId="0" applyFont="1" applyAlignment="1">
      <alignment/>
    </xf>
    <xf numFmtId="174" fontId="79" fillId="0" borderId="0" xfId="613" applyNumberFormat="1" applyFont="1" applyFill="1" applyBorder="1" applyAlignment="1" applyProtection="1">
      <alignment/>
      <protection/>
    </xf>
    <xf numFmtId="174" fontId="74" fillId="0" borderId="0" xfId="613" applyNumberFormat="1" applyFont="1" applyFill="1" applyBorder="1" applyAlignment="1" applyProtection="1">
      <alignment/>
      <protection/>
    </xf>
    <xf numFmtId="0" fontId="82" fillId="0" borderId="0" xfId="0" applyNumberFormat="1" applyFont="1" applyFill="1" applyAlignment="1">
      <alignment vertical="top" wrapText="1"/>
    </xf>
    <xf numFmtId="174" fontId="74" fillId="0" borderId="0" xfId="0" applyNumberFormat="1" applyFont="1" applyAlignment="1">
      <alignment wrapText="1"/>
    </xf>
    <xf numFmtId="0" fontId="80" fillId="0" borderId="0" xfId="0" applyNumberFormat="1" applyFont="1" applyFill="1" applyAlignment="1">
      <alignment horizontal="left" vertical="top" wrapText="1" indent="1"/>
    </xf>
    <xf numFmtId="49" fontId="82" fillId="0" borderId="0" xfId="0" applyNumberFormat="1" applyFont="1" applyFill="1" applyAlignment="1">
      <alignment horizontal="center" vertical="top"/>
    </xf>
    <xf numFmtId="0" fontId="80" fillId="0" borderId="0" xfId="0" applyFont="1" applyAlignment="1">
      <alignment/>
    </xf>
    <xf numFmtId="4" fontId="80" fillId="0" borderId="0" xfId="0" applyNumberFormat="1" applyFont="1" applyFill="1" applyAlignment="1">
      <alignment horizontal="center"/>
    </xf>
    <xf numFmtId="165" fontId="80" fillId="0" borderId="0" xfId="613" applyFont="1" applyFill="1" applyBorder="1" applyAlignment="1" applyProtection="1">
      <alignment/>
      <protection/>
    </xf>
    <xf numFmtId="174" fontId="80" fillId="0" borderId="0" xfId="613" applyNumberFormat="1" applyFont="1" applyFill="1" applyBorder="1" applyAlignment="1" applyProtection="1">
      <alignment/>
      <protection/>
    </xf>
    <xf numFmtId="0" fontId="80" fillId="0" borderId="0" xfId="0" applyFont="1" applyFill="1" applyAlignment="1">
      <alignment/>
    </xf>
    <xf numFmtId="0" fontId="80" fillId="0" borderId="0" xfId="0" applyFont="1" applyAlignment="1">
      <alignment wrapText="1"/>
    </xf>
    <xf numFmtId="0" fontId="83" fillId="0" borderId="0" xfId="0" applyNumberFormat="1" applyFont="1" applyFill="1" applyAlignment="1">
      <alignment vertical="top" wrapText="1"/>
    </xf>
    <xf numFmtId="174" fontId="74" fillId="0" borderId="0" xfId="0" applyNumberFormat="1" applyFont="1" applyAlignment="1">
      <alignment/>
    </xf>
    <xf numFmtId="4" fontId="62" fillId="0" borderId="0" xfId="0" applyNumberFormat="1" applyFont="1" applyFill="1" applyAlignment="1">
      <alignment horizontal="center"/>
    </xf>
    <xf numFmtId="174" fontId="79" fillId="0" borderId="0" xfId="613" applyNumberFormat="1" applyFont="1" applyFill="1" applyBorder="1" applyAlignment="1" applyProtection="1">
      <alignment horizontal="right"/>
      <protection/>
    </xf>
    <xf numFmtId="49" fontId="49" fillId="0" borderId="0" xfId="0" applyNumberFormat="1" applyFont="1" applyFill="1" applyAlignment="1">
      <alignment horizontal="center"/>
    </xf>
    <xf numFmtId="4" fontId="62" fillId="0" borderId="0" xfId="0" applyNumberFormat="1" applyFont="1" applyFill="1" applyAlignment="1">
      <alignment/>
    </xf>
    <xf numFmtId="0" fontId="51" fillId="0" borderId="0" xfId="0" applyFont="1" applyFill="1" applyAlignment="1">
      <alignment vertical="top" wrapText="1"/>
    </xf>
    <xf numFmtId="165" fontId="52" fillId="0" borderId="0" xfId="613" applyFont="1" applyFill="1" applyBorder="1" applyAlignment="1" applyProtection="1">
      <alignment/>
      <protection/>
    </xf>
    <xf numFmtId="4" fontId="70" fillId="0" borderId="0" xfId="0" applyNumberFormat="1" applyFont="1" applyFill="1" applyBorder="1" applyAlignment="1">
      <alignment horizontal="left" vertical="top" wrapText="1"/>
    </xf>
    <xf numFmtId="2" fontId="70" fillId="0" borderId="0" xfId="360" applyNumberFormat="1" applyFont="1" applyFill="1" applyBorder="1" applyAlignment="1">
      <alignment horizontal="justify" wrapText="1"/>
      <protection/>
    </xf>
    <xf numFmtId="4" fontId="70" fillId="0" borderId="0" xfId="0" applyNumberFormat="1" applyFont="1" applyFill="1" applyBorder="1" applyAlignment="1">
      <alignment horizontal="left" wrapText="1"/>
    </xf>
    <xf numFmtId="0" fontId="50" fillId="0" borderId="27" xfId="0" applyFont="1" applyFill="1" applyBorder="1" applyAlignment="1">
      <alignment/>
    </xf>
    <xf numFmtId="0" fontId="74" fillId="0" borderId="0" xfId="0" applyNumberFormat="1" applyFont="1" applyFill="1" applyBorder="1" applyAlignment="1" applyProtection="1">
      <alignment horizontal="left" vertical="top"/>
      <protection/>
    </xf>
    <xf numFmtId="0" fontId="74" fillId="0" borderId="0" xfId="0" applyNumberFormat="1" applyFont="1" applyFill="1" applyBorder="1" applyAlignment="1" applyProtection="1">
      <alignment vertical="top"/>
      <protection/>
    </xf>
    <xf numFmtId="0" fontId="74" fillId="0" borderId="0" xfId="0" applyNumberFormat="1" applyFont="1" applyFill="1" applyBorder="1" applyAlignment="1" applyProtection="1">
      <alignment vertical="top" wrapText="1"/>
      <protection/>
    </xf>
    <xf numFmtId="0" fontId="74" fillId="0" borderId="0" xfId="0" applyNumberFormat="1" applyFont="1" applyFill="1" applyBorder="1" applyAlignment="1" applyProtection="1">
      <alignment horizontal="center" vertical="top"/>
      <protection/>
    </xf>
    <xf numFmtId="1" fontId="74" fillId="0" borderId="0" xfId="0" applyNumberFormat="1" applyFont="1" applyFill="1" applyBorder="1" applyAlignment="1" applyProtection="1">
      <alignment vertical="top"/>
      <protection locked="0"/>
    </xf>
    <xf numFmtId="4" fontId="74" fillId="0" borderId="0" xfId="0" applyNumberFormat="1" applyFont="1" applyFill="1" applyBorder="1" applyAlignment="1" applyProtection="1">
      <alignment horizontal="right" vertical="top"/>
      <protection/>
    </xf>
    <xf numFmtId="4" fontId="74" fillId="0" borderId="0" xfId="0" applyNumberFormat="1" applyFont="1" applyFill="1" applyBorder="1" applyAlignment="1" applyProtection="1">
      <alignment vertical="top"/>
      <protection locked="0"/>
    </xf>
    <xf numFmtId="0" fontId="75" fillId="0" borderId="29" xfId="0" applyNumberFormat="1" applyFont="1" applyFill="1" applyBorder="1" applyAlignment="1" applyProtection="1">
      <alignment vertical="top" wrapText="1"/>
      <protection/>
    </xf>
    <xf numFmtId="0" fontId="75" fillId="0" borderId="0" xfId="0" applyNumberFormat="1" applyFont="1" applyFill="1" applyBorder="1" applyAlignment="1" applyProtection="1">
      <alignment horizontal="left" vertical="top"/>
      <protection/>
    </xf>
    <xf numFmtId="0" fontId="75" fillId="0" borderId="0" xfId="0" applyNumberFormat="1" applyFont="1" applyFill="1" applyBorder="1" applyAlignment="1" applyProtection="1">
      <alignment vertical="top"/>
      <protection/>
    </xf>
    <xf numFmtId="0" fontId="75" fillId="0" borderId="0" xfId="0" applyNumberFormat="1" applyFont="1" applyFill="1" applyBorder="1" applyAlignment="1" applyProtection="1">
      <alignment vertical="top" wrapText="1"/>
      <protection/>
    </xf>
    <xf numFmtId="0" fontId="75" fillId="0" borderId="0" xfId="0" applyNumberFormat="1" applyFont="1" applyFill="1" applyBorder="1" applyAlignment="1" applyProtection="1">
      <alignment horizontal="center" vertical="top"/>
      <protection/>
    </xf>
    <xf numFmtId="1" fontId="75" fillId="0" borderId="0" xfId="0" applyNumberFormat="1" applyFont="1" applyFill="1" applyBorder="1" applyAlignment="1" applyProtection="1">
      <alignment vertical="top"/>
      <protection locked="0"/>
    </xf>
    <xf numFmtId="4" fontId="75" fillId="0" borderId="0" xfId="0" applyNumberFormat="1" applyFont="1" applyFill="1" applyBorder="1" applyAlignment="1" applyProtection="1">
      <alignment horizontal="right" vertical="top"/>
      <protection/>
    </xf>
    <xf numFmtId="4" fontId="75" fillId="0" borderId="0" xfId="0" applyNumberFormat="1" applyFont="1" applyFill="1" applyBorder="1" applyAlignment="1" applyProtection="1">
      <alignment vertical="top"/>
      <protection locked="0"/>
    </xf>
    <xf numFmtId="0" fontId="75" fillId="0" borderId="0" xfId="0" applyNumberFormat="1" applyFont="1" applyFill="1" applyBorder="1" applyAlignment="1" applyProtection="1">
      <alignment horizontal="center" vertical="top" wrapText="1"/>
      <protection/>
    </xf>
    <xf numFmtId="1" fontId="75" fillId="0" borderId="0" xfId="0" applyNumberFormat="1" applyFont="1" applyFill="1" applyBorder="1" applyAlignment="1" applyProtection="1">
      <alignment horizontal="center" vertical="top"/>
      <protection locked="0"/>
    </xf>
    <xf numFmtId="4" fontId="75" fillId="0" borderId="0" xfId="0" applyNumberFormat="1" applyFont="1" applyFill="1" applyBorder="1" applyAlignment="1" applyProtection="1">
      <alignment horizontal="center" vertical="top"/>
      <protection locked="0"/>
    </xf>
    <xf numFmtId="0" fontId="62" fillId="0" borderId="0" xfId="0" applyFont="1" applyFill="1" applyBorder="1" applyAlignment="1">
      <alignment/>
    </xf>
    <xf numFmtId="0" fontId="62" fillId="0" borderId="0" xfId="0" applyFont="1" applyBorder="1" applyAlignment="1">
      <alignment/>
    </xf>
    <xf numFmtId="0" fontId="49" fillId="0" borderId="0" xfId="0" applyFont="1" applyFill="1" applyBorder="1" applyAlignment="1">
      <alignment/>
    </xf>
    <xf numFmtId="0" fontId="75" fillId="0" borderId="0" xfId="0" applyNumberFormat="1" applyFont="1" applyFill="1" applyBorder="1" applyAlignment="1" applyProtection="1">
      <alignment horizontal="left" vertical="top" wrapText="1"/>
      <protection/>
    </xf>
    <xf numFmtId="0" fontId="74" fillId="0" borderId="0" xfId="0" applyNumberFormat="1" applyFont="1" applyFill="1" applyBorder="1" applyAlignment="1" applyProtection="1">
      <alignment horizontal="left" vertical="top" wrapText="1"/>
      <protection/>
    </xf>
    <xf numFmtId="0" fontId="84" fillId="0" borderId="0" xfId="0" applyNumberFormat="1" applyFont="1" applyFill="1" applyBorder="1" applyAlignment="1" applyProtection="1">
      <alignment horizontal="left" vertical="top"/>
      <protection/>
    </xf>
    <xf numFmtId="0" fontId="85" fillId="0" borderId="0" xfId="0" applyNumberFormat="1" applyFont="1" applyFill="1" applyBorder="1" applyAlignment="1" applyProtection="1">
      <alignment vertical="top" wrapText="1"/>
      <protection/>
    </xf>
    <xf numFmtId="0" fontId="86" fillId="0" borderId="0" xfId="360" applyFont="1" applyBorder="1" applyAlignment="1">
      <alignment horizontal="left" vertical="top" wrapText="1"/>
      <protection/>
    </xf>
    <xf numFmtId="0" fontId="74" fillId="0" borderId="0" xfId="0" applyNumberFormat="1" applyFont="1" applyFill="1" applyBorder="1" applyAlignment="1" applyProtection="1">
      <alignment horizontal="center" vertical="top" wrapText="1"/>
      <protection/>
    </xf>
    <xf numFmtId="1" fontId="74" fillId="0" borderId="0" xfId="0" applyNumberFormat="1" applyFont="1" applyFill="1" applyBorder="1" applyAlignment="1" applyProtection="1">
      <alignment vertical="top" wrapText="1"/>
      <protection locked="0"/>
    </xf>
    <xf numFmtId="4" fontId="74" fillId="0" borderId="0" xfId="0" applyNumberFormat="1" applyFont="1" applyFill="1" applyBorder="1" applyAlignment="1" applyProtection="1">
      <alignment horizontal="right" vertical="top" wrapText="1"/>
      <protection/>
    </xf>
    <xf numFmtId="4" fontId="74" fillId="0" borderId="0" xfId="0" applyNumberFormat="1" applyFont="1" applyFill="1" applyBorder="1" applyAlignment="1" applyProtection="1">
      <alignment vertical="top" wrapText="1"/>
      <protection locked="0"/>
    </xf>
    <xf numFmtId="0" fontId="87" fillId="0" borderId="0" xfId="360" applyFont="1" applyBorder="1" applyAlignment="1">
      <alignment vertical="top" wrapText="1"/>
      <protection/>
    </xf>
    <xf numFmtId="4" fontId="74" fillId="0" borderId="30" xfId="0" applyNumberFormat="1" applyFont="1" applyFill="1" applyBorder="1" applyAlignment="1" applyProtection="1">
      <alignment vertical="top" wrapText="1"/>
      <protection locked="0"/>
    </xf>
    <xf numFmtId="4" fontId="74" fillId="0" borderId="30" xfId="0" applyNumberFormat="1" applyFont="1" applyFill="1" applyBorder="1" applyAlignment="1" applyProtection="1">
      <alignment vertical="top"/>
      <protection locked="0"/>
    </xf>
    <xf numFmtId="0" fontId="88" fillId="0" borderId="0" xfId="0" applyNumberFormat="1" applyFont="1" applyFill="1" applyBorder="1" applyAlignment="1" applyProtection="1">
      <alignment vertical="top" wrapText="1"/>
      <protection/>
    </xf>
    <xf numFmtId="0" fontId="89" fillId="0" borderId="0" xfId="0" applyNumberFormat="1" applyFont="1" applyFill="1" applyBorder="1" applyAlignment="1" applyProtection="1">
      <alignment horizontal="left" vertical="top"/>
      <protection/>
    </xf>
    <xf numFmtId="0" fontId="90" fillId="0" borderId="0" xfId="0" applyNumberFormat="1" applyFont="1" applyFill="1" applyBorder="1" applyAlignment="1" applyProtection="1">
      <alignment horizontal="left" vertical="top"/>
      <protection/>
    </xf>
    <xf numFmtId="49" fontId="49" fillId="0" borderId="0" xfId="0" applyNumberFormat="1" applyFont="1" applyFill="1" applyBorder="1" applyAlignment="1">
      <alignment horizontal="center" vertical="top"/>
    </xf>
    <xf numFmtId="0" fontId="49" fillId="0" borderId="0" xfId="0" applyNumberFormat="1" applyFont="1" applyFill="1" applyBorder="1" applyAlignment="1">
      <alignment vertical="top" wrapText="1"/>
    </xf>
    <xf numFmtId="4" fontId="62" fillId="0" borderId="0" xfId="0" applyNumberFormat="1" applyFont="1" applyFill="1" applyBorder="1" applyAlignment="1">
      <alignment/>
    </xf>
    <xf numFmtId="0" fontId="91" fillId="0" borderId="0" xfId="0" applyNumberFormat="1" applyFont="1" applyFill="1" applyBorder="1" applyAlignment="1" applyProtection="1">
      <alignment horizontal="left" vertical="top"/>
      <protection/>
    </xf>
    <xf numFmtId="0" fontId="91" fillId="0" borderId="0" xfId="0" applyNumberFormat="1" applyFont="1" applyFill="1" applyBorder="1" applyAlignment="1" applyProtection="1">
      <alignment vertical="top"/>
      <protection/>
    </xf>
    <xf numFmtId="0" fontId="92" fillId="0" borderId="0" xfId="0" applyNumberFormat="1" applyFont="1" applyFill="1" applyBorder="1" applyAlignment="1" applyProtection="1">
      <alignment vertical="top" wrapText="1"/>
      <protection/>
    </xf>
    <xf numFmtId="0" fontId="92" fillId="0" borderId="0" xfId="0" applyNumberFormat="1" applyFont="1" applyFill="1" applyBorder="1" applyAlignment="1" applyProtection="1">
      <alignment horizontal="center" vertical="top"/>
      <protection/>
    </xf>
    <xf numFmtId="1" fontId="92" fillId="0" borderId="0" xfId="0" applyNumberFormat="1" applyFont="1" applyFill="1" applyBorder="1" applyAlignment="1" applyProtection="1">
      <alignment vertical="top"/>
      <protection locked="0"/>
    </xf>
    <xf numFmtId="4" fontId="92" fillId="0" borderId="0" xfId="0" applyNumberFormat="1" applyFont="1" applyFill="1" applyBorder="1" applyAlignment="1" applyProtection="1">
      <alignment horizontal="right" vertical="top"/>
      <protection/>
    </xf>
    <xf numFmtId="4" fontId="92" fillId="0" borderId="0" xfId="0" applyNumberFormat="1" applyFont="1" applyFill="1" applyBorder="1" applyAlignment="1" applyProtection="1">
      <alignment vertical="top"/>
      <protection locked="0"/>
    </xf>
    <xf numFmtId="0" fontId="93" fillId="0" borderId="0" xfId="0" applyNumberFormat="1" applyFont="1" applyFill="1" applyBorder="1" applyAlignment="1" applyProtection="1">
      <alignment vertical="top" wrapText="1"/>
      <protection/>
    </xf>
    <xf numFmtId="0" fontId="93" fillId="0" borderId="0" xfId="0" applyNumberFormat="1" applyFont="1" applyFill="1" applyBorder="1" applyAlignment="1" applyProtection="1">
      <alignment horizontal="center" vertical="top"/>
      <protection/>
    </xf>
    <xf numFmtId="1" fontId="93" fillId="0" borderId="0" xfId="0" applyNumberFormat="1" applyFont="1" applyFill="1" applyBorder="1" applyAlignment="1" applyProtection="1">
      <alignment vertical="top"/>
      <protection locked="0"/>
    </xf>
    <xf numFmtId="4" fontId="93" fillId="0" borderId="0" xfId="0" applyNumberFormat="1" applyFont="1" applyFill="1" applyBorder="1" applyAlignment="1" applyProtection="1">
      <alignment horizontal="right" vertical="top"/>
      <protection/>
    </xf>
    <xf numFmtId="4" fontId="93" fillId="0" borderId="0" xfId="0" applyNumberFormat="1" applyFont="1" applyFill="1" applyBorder="1" applyAlignment="1" applyProtection="1">
      <alignment vertical="top"/>
      <protection locked="0"/>
    </xf>
    <xf numFmtId="0" fontId="93" fillId="0" borderId="0" xfId="0" applyNumberFormat="1" applyFont="1" applyFill="1" applyBorder="1" applyAlignment="1" applyProtection="1">
      <alignment horizontal="right" vertical="top" wrapText="1"/>
      <protection/>
    </xf>
    <xf numFmtId="4" fontId="94" fillId="0" borderId="30" xfId="0" applyNumberFormat="1" applyFont="1" applyFill="1" applyBorder="1" applyAlignment="1" applyProtection="1">
      <alignment vertical="top"/>
      <protection locked="0"/>
    </xf>
    <xf numFmtId="175" fontId="7" fillId="0" borderId="0" xfId="262" applyNumberFormat="1" applyAlignment="1">
      <alignment horizontal="right" vertical="top" indent="1"/>
      <protection/>
    </xf>
    <xf numFmtId="4" fontId="7" fillId="0" borderId="0" xfId="382" applyAlignment="1">
      <alignment wrapText="1"/>
      <protection/>
    </xf>
    <xf numFmtId="4" fontId="7" fillId="0" borderId="0" xfId="382">
      <alignment horizontal="left" vertical="top" wrapText="1"/>
      <protection/>
    </xf>
    <xf numFmtId="175" fontId="24" fillId="40" borderId="0" xfId="359" applyNumberFormat="1" applyFont="1" applyBorder="1" applyProtection="1">
      <alignment horizontal="left" vertical="top"/>
      <protection/>
    </xf>
    <xf numFmtId="4" fontId="24" fillId="40" borderId="0" xfId="359" applyNumberFormat="1" applyFont="1" applyBorder="1" applyProtection="1">
      <alignment horizontal="left" vertical="top"/>
      <protection/>
    </xf>
    <xf numFmtId="4" fontId="15" fillId="0" borderId="0" xfId="300" applyFont="1">
      <alignment horizontal="left" vertical="top"/>
      <protection/>
    </xf>
    <xf numFmtId="175" fontId="7" fillId="0" borderId="0" xfId="262" applyNumberFormat="1" applyFont="1" applyAlignment="1">
      <alignment horizontal="right" vertical="top" indent="1"/>
      <protection/>
    </xf>
    <xf numFmtId="4" fontId="7" fillId="0" borderId="0" xfId="382" applyFont="1" applyAlignment="1">
      <alignment horizontal="left" vertical="top" wrapText="1"/>
      <protection/>
    </xf>
    <xf numFmtId="4" fontId="7" fillId="0" borderId="0" xfId="262" applyAlignment="1">
      <alignment horizontal="right" vertical="top" indent="1"/>
      <protection/>
    </xf>
    <xf numFmtId="4" fontId="7" fillId="0" borderId="0" xfId="262">
      <alignment horizontal="right" vertical="top" wrapText="1"/>
      <protection/>
    </xf>
    <xf numFmtId="4" fontId="7" fillId="0" borderId="31" xfId="382" applyBorder="1">
      <alignment horizontal="left" vertical="top" wrapText="1"/>
      <protection/>
    </xf>
    <xf numFmtId="4" fontId="7" fillId="0" borderId="31" xfId="382" applyFont="1" applyBorder="1" applyAlignment="1">
      <alignment horizontal="left" vertical="top" wrapText="1"/>
      <protection/>
    </xf>
    <xf numFmtId="4" fontId="7" fillId="0" borderId="31" xfId="262" applyBorder="1">
      <alignment horizontal="right" vertical="top" wrapText="1"/>
      <protection/>
    </xf>
    <xf numFmtId="175" fontId="7" fillId="0" borderId="0" xfId="262" applyNumberFormat="1">
      <alignment horizontal="right" vertical="top" wrapText="1"/>
      <protection/>
    </xf>
    <xf numFmtId="0" fontId="7" fillId="0" borderId="0" xfId="382" applyNumberFormat="1" applyFont="1" applyAlignment="1">
      <alignment horizontal="left" vertical="top" wrapText="1"/>
      <protection/>
    </xf>
    <xf numFmtId="4" fontId="7" fillId="0" borderId="0" xfId="382" applyAlignment="1">
      <alignment horizontal="right" indent="1"/>
      <protection/>
    </xf>
    <xf numFmtId="176" fontId="7" fillId="0" borderId="0" xfId="382" applyNumberFormat="1" applyAlignment="1">
      <alignment horizontal="left" wrapText="1"/>
      <protection/>
    </xf>
    <xf numFmtId="4" fontId="14" fillId="0" borderId="0" xfId="299" applyAlignment="1">
      <alignment horizontal="right"/>
      <protection/>
    </xf>
    <xf numFmtId="4" fontId="24" fillId="40" borderId="0" xfId="359" applyNumberFormat="1" applyFont="1" applyFill="1" applyBorder="1" applyProtection="1">
      <alignment horizontal="left" vertical="top"/>
      <protection/>
    </xf>
    <xf numFmtId="0" fontId="95" fillId="40" borderId="0" xfId="359" applyNumberFormat="1" applyFont="1" applyFill="1" applyBorder="1" applyProtection="1">
      <alignment horizontal="left" vertical="top"/>
      <protection/>
    </xf>
    <xf numFmtId="4" fontId="24" fillId="40" borderId="0" xfId="359" applyNumberFormat="1" applyFill="1" applyBorder="1" applyAlignment="1" applyProtection="1">
      <alignment horizontal="right" indent="1"/>
      <protection/>
    </xf>
    <xf numFmtId="176" fontId="79" fillId="40" borderId="0" xfId="359" applyNumberFormat="1" applyFont="1" applyFill="1" applyBorder="1" applyAlignment="1" applyProtection="1">
      <alignment horizontal="left"/>
      <protection/>
    </xf>
    <xf numFmtId="4" fontId="14" fillId="40" borderId="0" xfId="299" applyFill="1" applyAlignment="1">
      <alignment horizontal="right"/>
      <protection/>
    </xf>
    <xf numFmtId="175" fontId="7" fillId="0" borderId="32" xfId="262" applyNumberFormat="1" applyFont="1" applyBorder="1">
      <alignment horizontal="right" vertical="top" wrapText="1"/>
      <protection/>
    </xf>
    <xf numFmtId="4" fontId="7" fillId="0" borderId="32" xfId="262" applyFont="1" applyBorder="1">
      <alignment horizontal="right" vertical="top" wrapText="1"/>
      <protection/>
    </xf>
    <xf numFmtId="0" fontId="7" fillId="0" borderId="32" xfId="382" applyNumberFormat="1" applyFont="1" applyBorder="1" applyAlignment="1">
      <alignment horizontal="left" vertical="top" wrapText="1"/>
      <protection/>
    </xf>
    <xf numFmtId="4" fontId="7" fillId="0" borderId="32" xfId="382" applyFont="1" applyBorder="1" applyAlignment="1">
      <alignment horizontal="right" indent="1"/>
      <protection/>
    </xf>
    <xf numFmtId="176" fontId="7" fillId="0" borderId="32" xfId="382" applyNumberFormat="1" applyFont="1" applyBorder="1" applyAlignment="1">
      <alignment horizontal="left" wrapText="1"/>
      <protection/>
    </xf>
    <xf numFmtId="4" fontId="14" fillId="0" borderId="32" xfId="299" applyFont="1" applyBorder="1" applyAlignment="1">
      <alignment horizontal="right"/>
      <protection/>
    </xf>
    <xf numFmtId="0" fontId="7" fillId="0" borderId="0" xfId="382" applyNumberFormat="1" applyAlignment="1">
      <alignment horizontal="left" vertical="top" wrapText="1"/>
      <protection/>
    </xf>
    <xf numFmtId="4" fontId="7" fillId="0" borderId="0" xfId="262" applyFont="1">
      <alignment horizontal="right" vertical="top" wrapText="1"/>
      <protection/>
    </xf>
    <xf numFmtId="4" fontId="7" fillId="0" borderId="0" xfId="382" applyAlignment="1">
      <alignment horizontal="right" vertical="top" indent="1"/>
      <protection/>
    </xf>
    <xf numFmtId="176" fontId="7" fillId="0" borderId="0" xfId="382" applyNumberFormat="1">
      <alignment horizontal="left" vertical="top" wrapText="1"/>
      <protection/>
    </xf>
    <xf numFmtId="4" fontId="14" fillId="0" borderId="0" xfId="299">
      <alignment horizontal="right" vertical="top"/>
      <protection/>
    </xf>
    <xf numFmtId="175" fontId="79" fillId="0" borderId="0" xfId="382" applyNumberFormat="1" applyFont="1" applyAlignment="1">
      <alignment horizontal="left" vertical="top" wrapText="1"/>
      <protection/>
    </xf>
    <xf numFmtId="177" fontId="1" fillId="0" borderId="0" xfId="252" applyNumberFormat="1" applyFont="1" applyFill="1" applyBorder="1" applyAlignment="1" applyProtection="1">
      <alignment horizontal="right" vertical="top"/>
      <protection/>
    </xf>
    <xf numFmtId="4" fontId="1" fillId="0" borderId="0" xfId="382" applyNumberFormat="1" applyFont="1" applyFill="1" applyAlignment="1" applyProtection="1">
      <alignment/>
      <protection locked="0"/>
    </xf>
    <xf numFmtId="0" fontId="96" fillId="0" borderId="0" xfId="382" applyNumberFormat="1" applyFont="1" applyAlignment="1">
      <alignment/>
      <protection/>
    </xf>
    <xf numFmtId="175" fontId="7" fillId="0" borderId="0" xfId="262" applyNumberFormat="1" applyFont="1">
      <alignment horizontal="right" vertical="top" wrapText="1"/>
      <protection/>
    </xf>
    <xf numFmtId="0" fontId="79" fillId="0" borderId="0" xfId="382" applyNumberFormat="1" applyFont="1" applyAlignment="1">
      <alignment horizontal="left" vertical="top" wrapText="1"/>
      <protection/>
    </xf>
    <xf numFmtId="4" fontId="7" fillId="0" borderId="33" xfId="382" applyBorder="1" applyAlignment="1">
      <alignment horizontal="right" indent="1"/>
      <protection/>
    </xf>
    <xf numFmtId="176" fontId="7" fillId="0" borderId="33" xfId="382" applyNumberFormat="1" applyBorder="1" applyAlignment="1">
      <alignment horizontal="left" wrapText="1"/>
      <protection/>
    </xf>
    <xf numFmtId="4" fontId="14" fillId="0" borderId="33" xfId="299" applyBorder="1" applyAlignment="1">
      <alignment horizontal="right"/>
      <protection/>
    </xf>
    <xf numFmtId="175" fontId="7" fillId="0" borderId="31" xfId="262" applyNumberFormat="1" applyBorder="1">
      <alignment horizontal="right" vertical="top" wrapText="1"/>
      <protection/>
    </xf>
    <xf numFmtId="0" fontId="7" fillId="0" borderId="31" xfId="382" applyNumberFormat="1" applyFont="1" applyBorder="1" applyAlignment="1">
      <alignment horizontal="left" vertical="top" wrapText="1"/>
      <protection/>
    </xf>
    <xf numFmtId="4" fontId="14" fillId="0" borderId="31" xfId="299" applyBorder="1" applyAlignment="1">
      <alignment horizontal="right"/>
      <protection/>
    </xf>
    <xf numFmtId="4" fontId="7" fillId="0" borderId="0" xfId="382" applyBorder="1">
      <alignment horizontal="left" vertical="top" wrapText="1"/>
      <protection/>
    </xf>
    <xf numFmtId="4" fontId="7" fillId="0" borderId="31" xfId="382" applyBorder="1" applyAlignment="1">
      <alignment horizontal="right" indent="1"/>
      <protection/>
    </xf>
    <xf numFmtId="176" fontId="7" fillId="0" borderId="31" xfId="382" applyNumberFormat="1" applyBorder="1" applyAlignment="1">
      <alignment horizontal="left" wrapText="1"/>
      <protection/>
    </xf>
    <xf numFmtId="0" fontId="24" fillId="40" borderId="0" xfId="359" applyNumberFormat="1" applyFont="1" applyFill="1" applyBorder="1" applyProtection="1">
      <alignment horizontal="left" vertical="top"/>
      <protection/>
    </xf>
    <xf numFmtId="4" fontId="14" fillId="40" borderId="0" xfId="299" applyFill="1">
      <alignment horizontal="right" vertical="top"/>
      <protection/>
    </xf>
    <xf numFmtId="4" fontId="14" fillId="0" borderId="32" xfId="299" applyFont="1" applyBorder="1">
      <alignment horizontal="right" vertical="top"/>
      <protection/>
    </xf>
    <xf numFmtId="4" fontId="7" fillId="0" borderId="0" xfId="382" applyNumberFormat="1" applyAlignment="1">
      <alignment horizontal="right" vertical="top" indent="1"/>
      <protection/>
    </xf>
    <xf numFmtId="176" fontId="7" fillId="0" borderId="0" xfId="382" applyNumberFormat="1" applyAlignment="1">
      <alignment horizontal="left" vertical="top" wrapText="1"/>
      <protection/>
    </xf>
    <xf numFmtId="4" fontId="7" fillId="0" borderId="0" xfId="382" applyNumberFormat="1" applyAlignment="1">
      <alignment horizontal="left" vertical="top" wrapText="1"/>
      <protection/>
    </xf>
    <xf numFmtId="4" fontId="7" fillId="0" borderId="0" xfId="382" applyFont="1">
      <alignment horizontal="left" vertical="top" wrapText="1"/>
      <protection/>
    </xf>
    <xf numFmtId="4" fontId="97" fillId="0" borderId="0" xfId="262" applyFont="1">
      <alignment horizontal="right" vertical="top" wrapText="1"/>
      <protection/>
    </xf>
    <xf numFmtId="4" fontId="7" fillId="0" borderId="0" xfId="382" applyAlignment="1">
      <alignment horizontal="left" indent="3"/>
      <protection/>
    </xf>
    <xf numFmtId="4" fontId="79" fillId="0" borderId="0" xfId="262" applyFont="1">
      <alignment horizontal="right" vertical="top" wrapText="1"/>
      <protection/>
    </xf>
    <xf numFmtId="4" fontId="14" fillId="0" borderId="31" xfId="299" applyBorder="1">
      <alignment horizontal="right" vertical="top"/>
      <protection/>
    </xf>
    <xf numFmtId="176" fontId="79" fillId="40" borderId="0" xfId="359" applyNumberFormat="1" applyFont="1" applyFill="1" applyBorder="1" applyProtection="1">
      <alignment horizontal="left" vertical="top"/>
      <protection/>
    </xf>
    <xf numFmtId="4" fontId="7" fillId="0" borderId="32" xfId="382" applyFont="1" applyBorder="1" applyAlignment="1">
      <alignment horizontal="left" vertical="top" wrapText="1"/>
      <protection/>
    </xf>
    <xf numFmtId="4" fontId="7" fillId="0" borderId="32" xfId="382" applyFont="1" applyBorder="1" applyAlignment="1">
      <alignment horizontal="right" vertical="top" indent="1"/>
      <protection/>
    </xf>
    <xf numFmtId="176" fontId="7" fillId="0" borderId="32" xfId="382" applyNumberFormat="1" applyFont="1" applyBorder="1">
      <alignment horizontal="left" vertical="top" wrapText="1"/>
      <protection/>
    </xf>
    <xf numFmtId="0" fontId="79" fillId="0" borderId="0" xfId="371" applyFont="1" applyAlignment="1">
      <alignment vertical="top" wrapText="1"/>
      <protection/>
    </xf>
    <xf numFmtId="0" fontId="79" fillId="0" borderId="0" xfId="422" applyNumberFormat="1" applyFont="1" applyAlignment="1">
      <alignment horizontal="left" vertical="top" wrapText="1"/>
      <protection/>
    </xf>
    <xf numFmtId="4" fontId="7" fillId="0" borderId="31" xfId="382" applyBorder="1" applyAlignment="1">
      <alignment horizontal="right" vertical="top" indent="1"/>
      <protection/>
    </xf>
    <xf numFmtId="176" fontId="7" fillId="0" borderId="31" xfId="382" applyNumberFormat="1" applyBorder="1">
      <alignment horizontal="left" vertical="top" wrapText="1"/>
      <protection/>
    </xf>
    <xf numFmtId="0" fontId="79" fillId="0" borderId="0" xfId="362" applyNumberFormat="1" applyFont="1" applyAlignment="1">
      <alignment horizontal="left" vertical="top" wrapText="1"/>
      <protection/>
    </xf>
    <xf numFmtId="4" fontId="79" fillId="0" borderId="0" xfId="362" applyNumberFormat="1" applyFont="1" applyAlignment="1">
      <alignment horizontal="right" vertical="top" indent="1"/>
      <protection/>
    </xf>
    <xf numFmtId="3" fontId="79" fillId="0" borderId="0" xfId="362" applyNumberFormat="1" applyFont="1" applyAlignment="1">
      <alignment horizontal="left" vertical="top" wrapText="1"/>
      <protection/>
    </xf>
    <xf numFmtId="4" fontId="14" fillId="0" borderId="0" xfId="299" applyFont="1">
      <alignment horizontal="right" vertical="top"/>
      <protection/>
    </xf>
    <xf numFmtId="4" fontId="25" fillId="0" borderId="0" xfId="362" applyNumberFormat="1" applyAlignment="1">
      <alignment horizontal="left" vertical="top" wrapText="1"/>
      <protection/>
    </xf>
    <xf numFmtId="4" fontId="24" fillId="40" borderId="0" xfId="358" applyNumberFormat="1" applyFont="1" applyFill="1" applyBorder="1" applyAlignment="1" applyProtection="1">
      <alignment horizontal="left" vertical="top"/>
      <protection/>
    </xf>
    <xf numFmtId="0" fontId="24" fillId="40" borderId="0" xfId="358" applyNumberFormat="1" applyFont="1" applyFill="1" applyBorder="1" applyAlignment="1" applyProtection="1">
      <alignment horizontal="left" vertical="top"/>
      <protection/>
    </xf>
    <xf numFmtId="3" fontId="79" fillId="40" borderId="0" xfId="358" applyNumberFormat="1" applyFont="1" applyFill="1" applyBorder="1" applyAlignment="1" applyProtection="1">
      <alignment horizontal="left" vertical="top"/>
      <protection/>
    </xf>
    <xf numFmtId="4" fontId="14" fillId="40" borderId="0" xfId="299" applyFont="1" applyFill="1">
      <alignment horizontal="right" vertical="top"/>
      <protection/>
    </xf>
    <xf numFmtId="0" fontId="79" fillId="0" borderId="32" xfId="362" applyNumberFormat="1" applyFont="1" applyBorder="1" applyAlignment="1">
      <alignment horizontal="left" vertical="top" wrapText="1"/>
      <protection/>
    </xf>
    <xf numFmtId="4" fontId="79" fillId="0" borderId="32" xfId="362" applyNumberFormat="1" applyFont="1" applyBorder="1" applyAlignment="1">
      <alignment horizontal="right" vertical="top" indent="1"/>
      <protection/>
    </xf>
    <xf numFmtId="3" fontId="79" fillId="0" borderId="32" xfId="362" applyNumberFormat="1" applyFont="1" applyBorder="1" applyAlignment="1">
      <alignment horizontal="left" vertical="top" wrapText="1"/>
      <protection/>
    </xf>
    <xf numFmtId="3" fontId="7" fillId="0" borderId="0" xfId="382" applyNumberFormat="1">
      <alignment horizontal="left" vertical="top" wrapText="1"/>
      <protection/>
    </xf>
    <xf numFmtId="175" fontId="7" fillId="0" borderId="33" xfId="262" applyNumberFormat="1" applyFont="1" applyBorder="1">
      <alignment horizontal="right" vertical="top" wrapText="1"/>
      <protection/>
    </xf>
    <xf numFmtId="4" fontId="7" fillId="0" borderId="33" xfId="262" applyFont="1" applyBorder="1">
      <alignment horizontal="right" vertical="top" wrapText="1"/>
      <protection/>
    </xf>
    <xf numFmtId="0" fontId="79" fillId="0" borderId="33" xfId="362" applyNumberFormat="1" applyFont="1" applyBorder="1" applyAlignment="1">
      <alignment horizontal="left" vertical="top" wrapText="1"/>
      <protection/>
    </xf>
    <xf numFmtId="4" fontId="79" fillId="0" borderId="33" xfId="362" applyNumberFormat="1" applyFont="1" applyBorder="1" applyAlignment="1">
      <alignment horizontal="right" vertical="top" indent="1"/>
      <protection/>
    </xf>
    <xf numFmtId="3" fontId="79" fillId="0" borderId="33" xfId="362" applyNumberFormat="1" applyFont="1" applyBorder="1" applyAlignment="1">
      <alignment horizontal="left" vertical="top" wrapText="1"/>
      <protection/>
    </xf>
    <xf numFmtId="4" fontId="14" fillId="0" borderId="33" xfId="299" applyFont="1" applyBorder="1">
      <alignment horizontal="right" vertical="top"/>
      <protection/>
    </xf>
    <xf numFmtId="0" fontId="7" fillId="0" borderId="0" xfId="382" applyNumberFormat="1">
      <alignment horizontal="left" vertical="top" wrapText="1"/>
      <protection/>
    </xf>
    <xf numFmtId="175" fontId="7" fillId="0" borderId="31" xfId="262" applyNumberFormat="1" applyFont="1" applyBorder="1">
      <alignment horizontal="right" vertical="top" wrapText="1"/>
      <protection/>
    </xf>
    <xf numFmtId="4" fontId="7" fillId="0" borderId="31" xfId="262" applyFont="1" applyBorder="1">
      <alignment horizontal="right" vertical="top" wrapText="1"/>
      <protection/>
    </xf>
    <xf numFmtId="0" fontId="79" fillId="0" borderId="31" xfId="362" applyNumberFormat="1" applyFont="1" applyBorder="1" applyAlignment="1">
      <alignment horizontal="left" vertical="top" wrapText="1"/>
      <protection/>
    </xf>
    <xf numFmtId="4" fontId="79" fillId="0" borderId="31" xfId="362" applyNumberFormat="1" applyFont="1" applyBorder="1" applyAlignment="1">
      <alignment horizontal="right" vertical="top" indent="1"/>
      <protection/>
    </xf>
    <xf numFmtId="3" fontId="79" fillId="0" borderId="31" xfId="362" applyNumberFormat="1" applyFont="1" applyBorder="1" applyAlignment="1">
      <alignment horizontal="left" vertical="top" wrapText="1"/>
      <protection/>
    </xf>
    <xf numFmtId="4" fontId="14" fillId="0" borderId="31" xfId="299" applyFont="1" applyBorder="1">
      <alignment horizontal="right" vertical="top"/>
      <protection/>
    </xf>
    <xf numFmtId="4" fontId="25" fillId="0" borderId="0" xfId="362" applyNumberFormat="1" applyBorder="1" applyAlignment="1">
      <alignment horizontal="left" vertical="top" wrapText="1"/>
      <protection/>
    </xf>
    <xf numFmtId="4" fontId="79" fillId="0" borderId="0" xfId="382" applyFont="1">
      <alignment horizontal="left" vertical="top" wrapText="1"/>
      <protection/>
    </xf>
    <xf numFmtId="4" fontId="79" fillId="0" borderId="0" xfId="362" applyNumberFormat="1" applyFont="1" applyAlignment="1">
      <alignment horizontal="left" vertical="top" wrapText="1"/>
      <protection/>
    </xf>
    <xf numFmtId="175" fontId="25" fillId="0" borderId="0" xfId="362" applyNumberFormat="1" applyFont="1" applyAlignment="1">
      <alignment horizontal="right" vertical="top"/>
      <protection/>
    </xf>
    <xf numFmtId="0" fontId="79" fillId="0" borderId="0" xfId="362" applyFont="1" applyAlignment="1">
      <alignment wrapText="1"/>
      <protection/>
    </xf>
    <xf numFmtId="0" fontId="7" fillId="0" borderId="0" xfId="382" applyNumberFormat="1" applyAlignment="1">
      <alignment/>
      <protection/>
    </xf>
    <xf numFmtId="175" fontId="100" fillId="0" borderId="0" xfId="382" applyNumberFormat="1" applyFont="1" applyAlignment="1">
      <alignment horizontal="left" vertical="top"/>
      <protection/>
    </xf>
    <xf numFmtId="0" fontId="7" fillId="0" borderId="0" xfId="382" applyNumberFormat="1" applyFont="1" applyAlignment="1">
      <alignment wrapText="1"/>
      <protection/>
    </xf>
    <xf numFmtId="0" fontId="25" fillId="0" borderId="0" xfId="382" applyNumberFormat="1" applyFont="1" applyAlignment="1">
      <alignment horizontal="right" vertical="top" wrapText="1"/>
      <protection/>
    </xf>
    <xf numFmtId="0" fontId="6" fillId="0" borderId="0" xfId="374">
      <alignment/>
      <protection/>
    </xf>
    <xf numFmtId="0" fontId="103" fillId="0" borderId="0" xfId="374" applyFont="1">
      <alignment/>
      <protection/>
    </xf>
    <xf numFmtId="0" fontId="6" fillId="0" borderId="0" xfId="374" applyAlignment="1">
      <alignment horizontal="center" vertical="center"/>
      <protection/>
    </xf>
    <xf numFmtId="0" fontId="74" fillId="0" borderId="0" xfId="374" applyFont="1">
      <alignment/>
      <protection/>
    </xf>
    <xf numFmtId="0" fontId="1" fillId="0" borderId="0" xfId="374" applyFont="1">
      <alignment/>
      <protection/>
    </xf>
    <xf numFmtId="0" fontId="74" fillId="0" borderId="0" xfId="374" applyFont="1" applyAlignment="1">
      <alignment horizontal="left" wrapText="1"/>
      <protection/>
    </xf>
    <xf numFmtId="0" fontId="6" fillId="0" borderId="0" xfId="374" applyAlignment="1">
      <alignment horizontal="left" wrapText="1"/>
      <protection/>
    </xf>
    <xf numFmtId="49" fontId="105" fillId="0" borderId="0" xfId="374" applyNumberFormat="1" applyFont="1" applyFill="1" applyBorder="1" applyAlignment="1">
      <alignment horizontal="right" vertical="top"/>
      <protection/>
    </xf>
    <xf numFmtId="49" fontId="105" fillId="0" borderId="0" xfId="395" applyNumberFormat="1" applyFont="1" applyFill="1" applyBorder="1" applyAlignment="1">
      <alignment horizontal="left" vertical="top"/>
      <protection/>
    </xf>
    <xf numFmtId="4" fontId="105" fillId="0" borderId="0" xfId="395" applyNumberFormat="1" applyFont="1" applyFill="1" applyBorder="1" applyAlignment="1">
      <alignment vertical="top" wrapText="1"/>
      <protection/>
    </xf>
    <xf numFmtId="0" fontId="105" fillId="0" borderId="0" xfId="395" applyFont="1" applyFill="1" applyBorder="1" applyAlignment="1">
      <alignment horizontal="center"/>
      <protection/>
    </xf>
    <xf numFmtId="2" fontId="105" fillId="0" borderId="0" xfId="395" applyNumberFormat="1" applyFont="1" applyFill="1" applyBorder="1" applyAlignment="1">
      <alignment horizontal="center"/>
      <protection/>
    </xf>
    <xf numFmtId="4" fontId="106" fillId="0" borderId="0" xfId="395" applyNumberFormat="1" applyFont="1" applyFill="1" applyBorder="1" applyAlignment="1">
      <alignment horizontal="right"/>
      <protection/>
    </xf>
    <xf numFmtId="4" fontId="105" fillId="0" borderId="0" xfId="395" applyNumberFormat="1" applyFont="1" applyFill="1" applyBorder="1" applyAlignment="1">
      <alignment horizontal="right"/>
      <protection/>
    </xf>
    <xf numFmtId="0" fontId="105" fillId="0" borderId="34" xfId="414" applyFont="1" applyFill="1" applyBorder="1" applyAlignment="1" applyProtection="1">
      <alignment horizontal="right" vertical="top" wrapText="1"/>
      <protection/>
    </xf>
    <xf numFmtId="0" fontId="105" fillId="0" borderId="35" xfId="414" applyFont="1" applyFill="1" applyBorder="1" applyAlignment="1" applyProtection="1">
      <alignment horizontal="left" vertical="top" wrapText="1"/>
      <protection/>
    </xf>
    <xf numFmtId="4" fontId="105" fillId="0" borderId="36" xfId="414" applyNumberFormat="1" applyFont="1" applyFill="1" applyBorder="1" applyAlignment="1" applyProtection="1">
      <alignment horizontal="center" vertical="center" wrapText="1"/>
      <protection/>
    </xf>
    <xf numFmtId="0" fontId="105" fillId="0" borderId="37" xfId="414" applyFont="1" applyFill="1" applyBorder="1" applyAlignment="1" applyProtection="1">
      <alignment horizontal="right" vertical="top" wrapText="1"/>
      <protection/>
    </xf>
    <xf numFmtId="0" fontId="105" fillId="0" borderId="0" xfId="414" applyFont="1" applyFill="1" applyBorder="1" applyAlignment="1" applyProtection="1">
      <alignment horizontal="left" vertical="top" wrapText="1"/>
      <protection/>
    </xf>
    <xf numFmtId="0" fontId="105" fillId="0" borderId="38" xfId="414" applyFont="1" applyFill="1" applyBorder="1" applyAlignment="1" applyProtection="1">
      <alignment horizontal="center" vertical="center" wrapText="1"/>
      <protection/>
    </xf>
    <xf numFmtId="4" fontId="105" fillId="0" borderId="0" xfId="414" applyNumberFormat="1" applyFont="1" applyFill="1" applyBorder="1" applyAlignment="1" applyProtection="1">
      <alignment horizontal="center" vertical="center" wrapText="1"/>
      <protection/>
    </xf>
    <xf numFmtId="49" fontId="105" fillId="41" borderId="39" xfId="395" applyNumberFormat="1" applyFont="1" applyFill="1" applyBorder="1" applyAlignment="1">
      <alignment horizontal="right" vertical="top"/>
      <protection/>
    </xf>
    <xf numFmtId="49" fontId="105" fillId="41" borderId="40" xfId="395" applyNumberFormat="1" applyFont="1" applyFill="1" applyBorder="1" applyAlignment="1">
      <alignment horizontal="left" vertical="top"/>
      <protection/>
    </xf>
    <xf numFmtId="179" fontId="105" fillId="41" borderId="41" xfId="395" applyNumberFormat="1" applyFont="1" applyFill="1" applyBorder="1" applyAlignment="1">
      <alignment horizontal="center"/>
      <protection/>
    </xf>
    <xf numFmtId="49" fontId="105" fillId="41" borderId="34" xfId="395" applyNumberFormat="1" applyFont="1" applyFill="1" applyBorder="1" applyAlignment="1">
      <alignment horizontal="right" vertical="top"/>
      <protection/>
    </xf>
    <xf numFmtId="178" fontId="105" fillId="41" borderId="42" xfId="395" applyNumberFormat="1" applyFont="1" applyFill="1" applyBorder="1" applyAlignment="1">
      <alignment vertical="top" wrapText="1"/>
      <protection/>
    </xf>
    <xf numFmtId="179" fontId="105" fillId="41" borderId="43" xfId="395" applyNumberFormat="1" applyFont="1" applyFill="1" applyBorder="1" applyAlignment="1">
      <alignment horizontal="center"/>
      <protection/>
    </xf>
    <xf numFmtId="0" fontId="106" fillId="0" borderId="0" xfId="374" applyFont="1" applyBorder="1">
      <alignment/>
      <protection/>
    </xf>
    <xf numFmtId="178" fontId="105" fillId="41" borderId="37" xfId="395" applyNumberFormat="1" applyFont="1" applyFill="1" applyBorder="1" applyAlignment="1">
      <alignment vertical="top" wrapText="1"/>
      <protection/>
    </xf>
    <xf numFmtId="0" fontId="105" fillId="41" borderId="37" xfId="395" applyFont="1" applyFill="1" applyBorder="1" applyAlignment="1">
      <alignment horizontal="center"/>
      <protection/>
    </xf>
    <xf numFmtId="180" fontId="105" fillId="41" borderId="37" xfId="395" applyNumberFormat="1" applyFont="1" applyFill="1" applyBorder="1" applyAlignment="1">
      <alignment horizontal="center"/>
      <protection/>
    </xf>
    <xf numFmtId="4" fontId="105" fillId="41" borderId="37" xfId="395" applyNumberFormat="1" applyFont="1" applyFill="1" applyBorder="1" applyAlignment="1">
      <alignment horizontal="right"/>
      <protection/>
    </xf>
    <xf numFmtId="0" fontId="106" fillId="0" borderId="0" xfId="374" applyFont="1">
      <alignment/>
      <protection/>
    </xf>
    <xf numFmtId="4" fontId="105" fillId="41" borderId="35" xfId="395" applyNumberFormat="1" applyFont="1" applyFill="1" applyBorder="1" applyAlignment="1">
      <alignment horizontal="right"/>
      <protection/>
    </xf>
    <xf numFmtId="0" fontId="74" fillId="0" borderId="0" xfId="374" applyFont="1" applyAlignment="1">
      <alignment horizontal="right"/>
      <protection/>
    </xf>
    <xf numFmtId="0" fontId="105" fillId="0" borderId="0" xfId="374" applyFont="1" applyAlignment="1">
      <alignment horizontal="right" vertical="top"/>
      <protection/>
    </xf>
    <xf numFmtId="49" fontId="105" fillId="0" borderId="0" xfId="374" applyNumberFormat="1" applyFont="1" applyAlignment="1">
      <alignment horizontal="left" vertical="top"/>
      <protection/>
    </xf>
    <xf numFmtId="2" fontId="106" fillId="0" borderId="0" xfId="374" applyNumberFormat="1" applyFont="1" applyFill="1">
      <alignment/>
      <protection/>
    </xf>
    <xf numFmtId="0" fontId="106" fillId="0" borderId="44" xfId="374" applyFont="1" applyBorder="1">
      <alignment/>
      <protection/>
    </xf>
    <xf numFmtId="4" fontId="106" fillId="0" borderId="0" xfId="374" applyNumberFormat="1" applyFont="1">
      <alignment/>
      <protection/>
    </xf>
    <xf numFmtId="0" fontId="107" fillId="0" borderId="0" xfId="374" applyFont="1" applyAlignment="1">
      <alignment horizontal="center" vertical="center"/>
      <protection/>
    </xf>
    <xf numFmtId="0" fontId="105" fillId="0" borderId="45" xfId="414" applyFont="1" applyFill="1" applyBorder="1" applyAlignment="1" applyProtection="1">
      <alignment horizontal="right" vertical="top" wrapText="1"/>
      <protection/>
    </xf>
    <xf numFmtId="0" fontId="105" fillId="0" borderId="46" xfId="414" applyFont="1" applyFill="1" applyBorder="1" applyAlignment="1" applyProtection="1">
      <alignment horizontal="left" vertical="top" wrapText="1"/>
      <protection/>
    </xf>
    <xf numFmtId="0" fontId="105" fillId="0" borderId="46" xfId="414" applyFont="1" applyFill="1" applyBorder="1" applyAlignment="1" applyProtection="1">
      <alignment horizontal="center" vertical="center" wrapText="1"/>
      <protection/>
    </xf>
    <xf numFmtId="2" fontId="105" fillId="0" borderId="46" xfId="414" applyNumberFormat="1" applyFont="1" applyFill="1" applyBorder="1" applyAlignment="1" applyProtection="1">
      <alignment horizontal="center" vertical="center" wrapText="1"/>
      <protection/>
    </xf>
    <xf numFmtId="4" fontId="105" fillId="0" borderId="46" xfId="414" applyNumberFormat="1" applyFont="1" applyFill="1" applyBorder="1" applyAlignment="1" applyProtection="1">
      <alignment horizontal="center" vertical="center" wrapText="1"/>
      <protection/>
    </xf>
    <xf numFmtId="0" fontId="106" fillId="0" borderId="0" xfId="374" applyFont="1" applyAlignment="1">
      <alignment horizontal="center" vertical="center"/>
      <protection/>
    </xf>
    <xf numFmtId="0" fontId="105" fillId="0" borderId="0" xfId="414" applyFont="1" applyFill="1" applyBorder="1" applyAlignment="1" applyProtection="1">
      <alignment horizontal="right" vertical="top" wrapText="1"/>
      <protection/>
    </xf>
    <xf numFmtId="0" fontId="105" fillId="0" borderId="0" xfId="414" applyFont="1" applyFill="1" applyBorder="1" applyAlignment="1" applyProtection="1">
      <alignment horizontal="center" vertical="center" wrapText="1"/>
      <protection/>
    </xf>
    <xf numFmtId="2" fontId="105" fillId="0" borderId="0" xfId="414" applyNumberFormat="1" applyFont="1" applyFill="1" applyBorder="1" applyAlignment="1" applyProtection="1">
      <alignment horizontal="center" vertical="center" wrapText="1"/>
      <protection/>
    </xf>
    <xf numFmtId="49" fontId="105" fillId="0" borderId="0" xfId="393" applyNumberFormat="1" applyFont="1" applyFill="1" applyBorder="1" applyAlignment="1" applyProtection="1">
      <alignment horizontal="right" vertical="top"/>
      <protection/>
    </xf>
    <xf numFmtId="49" fontId="105" fillId="0" borderId="0" xfId="393" applyNumberFormat="1" applyFont="1" applyFill="1" applyBorder="1" applyAlignment="1" applyProtection="1">
      <alignment horizontal="left" vertical="top"/>
      <protection/>
    </xf>
    <xf numFmtId="181" fontId="105" fillId="0" borderId="0" xfId="393" applyNumberFormat="1" applyFont="1" applyFill="1" applyBorder="1" applyAlignment="1" applyProtection="1">
      <alignment horizontal="justify" vertical="top"/>
      <protection/>
    </xf>
    <xf numFmtId="2" fontId="106" fillId="0" borderId="0" xfId="393" applyNumberFormat="1" applyFont="1" applyFill="1" applyBorder="1" applyAlignment="1" applyProtection="1">
      <alignment horizontal="right"/>
      <protection/>
    </xf>
    <xf numFmtId="181" fontId="106" fillId="0" borderId="0" xfId="393" applyNumberFormat="1" applyFont="1" applyFill="1" applyBorder="1" applyAlignment="1" applyProtection="1">
      <alignment horizontal="right"/>
      <protection/>
    </xf>
    <xf numFmtId="4" fontId="106" fillId="0" borderId="0" xfId="393" applyNumberFormat="1" applyFont="1" applyFill="1" applyBorder="1" applyAlignment="1" applyProtection="1">
      <alignment horizontal="right"/>
      <protection locked="0"/>
    </xf>
    <xf numFmtId="4" fontId="105" fillId="0" borderId="0" xfId="256" applyNumberFormat="1" applyFont="1" applyFill="1" applyBorder="1" applyAlignment="1" applyProtection="1">
      <alignment horizontal="right"/>
      <protection/>
    </xf>
    <xf numFmtId="2" fontId="105" fillId="41" borderId="35" xfId="395" applyNumberFormat="1" applyFont="1" applyFill="1" applyBorder="1" applyAlignment="1">
      <alignment horizontal="center"/>
      <protection/>
    </xf>
    <xf numFmtId="49" fontId="108" fillId="0" borderId="47" xfId="414" applyNumberFormat="1" applyFont="1" applyBorder="1" applyAlignment="1" applyProtection="1">
      <alignment horizontal="right" vertical="top" wrapText="1"/>
      <protection/>
    </xf>
    <xf numFmtId="1" fontId="108" fillId="0" borderId="48" xfId="414" applyNumberFormat="1" applyFont="1" applyBorder="1" applyAlignment="1" applyProtection="1">
      <alignment horizontal="left" vertical="top" wrapText="1"/>
      <protection/>
    </xf>
    <xf numFmtId="0" fontId="106" fillId="0" borderId="49" xfId="414" applyNumberFormat="1" applyFont="1" applyFill="1" applyBorder="1" applyAlignment="1" applyProtection="1">
      <alignment horizontal="left" vertical="top" wrapText="1"/>
      <protection/>
    </xf>
    <xf numFmtId="49" fontId="106" fillId="0" borderId="50" xfId="414" applyNumberFormat="1" applyFont="1" applyBorder="1" applyAlignment="1" applyProtection="1">
      <alignment horizontal="right"/>
      <protection/>
    </xf>
    <xf numFmtId="179" fontId="106" fillId="0" borderId="49" xfId="414" applyNumberFormat="1" applyFont="1" applyBorder="1" applyAlignment="1" applyProtection="1">
      <alignment horizontal="right"/>
      <protection locked="0"/>
    </xf>
    <xf numFmtId="179" fontId="106" fillId="0" borderId="51" xfId="414" applyNumberFormat="1" applyFont="1" applyBorder="1" applyAlignment="1" applyProtection="1">
      <alignment horizontal="right"/>
      <protection/>
    </xf>
    <xf numFmtId="0" fontId="106" fillId="0" borderId="30" xfId="414" applyNumberFormat="1" applyFont="1" applyFill="1" applyBorder="1" applyAlignment="1" applyProtection="1">
      <alignment horizontal="left" vertical="top" wrapText="1"/>
      <protection/>
    </xf>
    <xf numFmtId="49" fontId="106" fillId="0" borderId="52" xfId="414" applyNumberFormat="1" applyFont="1" applyBorder="1" applyAlignment="1" applyProtection="1">
      <alignment horizontal="right"/>
      <protection/>
    </xf>
    <xf numFmtId="179" fontId="106" fillId="0" borderId="30" xfId="414" applyNumberFormat="1" applyFont="1" applyBorder="1" applyAlignment="1" applyProtection="1">
      <alignment horizontal="right"/>
      <protection locked="0"/>
    </xf>
    <xf numFmtId="179" fontId="106" fillId="0" borderId="53" xfId="414" applyNumberFormat="1" applyFont="1" applyBorder="1" applyAlignment="1" applyProtection="1">
      <alignment horizontal="right"/>
      <protection/>
    </xf>
    <xf numFmtId="0" fontId="106" fillId="0" borderId="54" xfId="414" applyNumberFormat="1" applyFont="1" applyFill="1" applyBorder="1" applyAlignment="1" applyProtection="1">
      <alignment horizontal="left" vertical="top" wrapText="1"/>
      <protection/>
    </xf>
    <xf numFmtId="49" fontId="106" fillId="0" borderId="55" xfId="414" applyNumberFormat="1" applyFont="1" applyBorder="1" applyAlignment="1" applyProtection="1">
      <alignment horizontal="right"/>
      <protection/>
    </xf>
    <xf numFmtId="4" fontId="106" fillId="0" borderId="54" xfId="414" applyNumberFormat="1" applyFont="1" applyBorder="1" applyAlignment="1" applyProtection="1">
      <alignment horizontal="right"/>
      <protection locked="0"/>
    </xf>
    <xf numFmtId="179" fontId="106" fillId="0" borderId="56" xfId="414" applyNumberFormat="1" applyFont="1" applyBorder="1" applyAlignment="1" applyProtection="1">
      <alignment horizontal="right"/>
      <protection/>
    </xf>
    <xf numFmtId="49" fontId="105" fillId="0" borderId="34" xfId="393" applyNumberFormat="1" applyFont="1" applyFill="1" applyBorder="1" applyAlignment="1" applyProtection="1">
      <alignment horizontal="right" vertical="top"/>
      <protection/>
    </xf>
    <xf numFmtId="49" fontId="105" fillId="0" borderId="37" xfId="393" applyNumberFormat="1" applyFont="1" applyFill="1" applyBorder="1" applyAlignment="1" applyProtection="1">
      <alignment horizontal="left" vertical="top"/>
      <protection/>
    </xf>
    <xf numFmtId="181" fontId="105" fillId="0" borderId="37" xfId="393" applyNumberFormat="1" applyFont="1" applyFill="1" applyBorder="1" applyAlignment="1" applyProtection="1">
      <alignment horizontal="justify" vertical="top"/>
      <protection/>
    </xf>
    <xf numFmtId="2" fontId="106" fillId="0" borderId="37" xfId="393" applyNumberFormat="1" applyFont="1" applyFill="1" applyBorder="1" applyAlignment="1" applyProtection="1">
      <alignment horizontal="right"/>
      <protection/>
    </xf>
    <xf numFmtId="181" fontId="106" fillId="0" borderId="37" xfId="393" applyNumberFormat="1" applyFont="1" applyFill="1" applyBorder="1" applyAlignment="1" applyProtection="1">
      <alignment horizontal="right"/>
      <protection/>
    </xf>
    <xf numFmtId="4" fontId="106" fillId="0" borderId="37" xfId="393" applyNumberFormat="1" applyFont="1" applyFill="1" applyBorder="1" applyAlignment="1" applyProtection="1">
      <alignment horizontal="right"/>
      <protection locked="0"/>
    </xf>
    <xf numFmtId="179" fontId="105" fillId="0" borderId="43" xfId="256" applyNumberFormat="1" applyFont="1" applyFill="1" applyBorder="1" applyAlignment="1" applyProtection="1">
      <alignment horizontal="right"/>
      <protection/>
    </xf>
    <xf numFmtId="178" fontId="105" fillId="41" borderId="38" xfId="395" applyNumberFormat="1" applyFont="1" applyFill="1" applyBorder="1" applyAlignment="1">
      <alignment vertical="top" wrapText="1"/>
      <protection/>
    </xf>
    <xf numFmtId="0" fontId="105" fillId="41" borderId="38" xfId="395" applyFont="1" applyFill="1" applyBorder="1" applyAlignment="1">
      <alignment horizontal="center"/>
      <protection/>
    </xf>
    <xf numFmtId="180" fontId="105" fillId="41" borderId="38" xfId="395" applyNumberFormat="1" applyFont="1" applyFill="1" applyBorder="1" applyAlignment="1">
      <alignment horizontal="center"/>
      <protection/>
    </xf>
    <xf numFmtId="4" fontId="105" fillId="41" borderId="38" xfId="395" applyNumberFormat="1" applyFont="1" applyFill="1" applyBorder="1" applyAlignment="1">
      <alignment horizontal="right"/>
      <protection/>
    </xf>
    <xf numFmtId="2" fontId="105" fillId="41" borderId="41" xfId="395" applyNumberFormat="1" applyFont="1" applyFill="1" applyBorder="1" applyAlignment="1">
      <alignment horizontal="center"/>
      <protection/>
    </xf>
    <xf numFmtId="49" fontId="108" fillId="0" borderId="49" xfId="414" applyNumberFormat="1" applyFont="1" applyBorder="1" applyAlignment="1" applyProtection="1">
      <alignment horizontal="left" vertical="top" wrapText="1"/>
      <protection/>
    </xf>
    <xf numFmtId="49" fontId="106" fillId="0" borderId="57" xfId="374" applyNumberFormat="1" applyFont="1" applyFill="1" applyBorder="1" applyAlignment="1">
      <alignment wrapText="1"/>
      <protection/>
    </xf>
    <xf numFmtId="49" fontId="106" fillId="0" borderId="58" xfId="414" applyNumberFormat="1" applyFont="1" applyBorder="1" applyAlignment="1" applyProtection="1">
      <alignment horizontal="right"/>
      <protection/>
    </xf>
    <xf numFmtId="171" fontId="0" fillId="0" borderId="57" xfId="276" applyNumberFormat="1" applyFont="1" applyFill="1" applyBorder="1" applyAlignment="1" applyProtection="1">
      <alignment/>
      <protection locked="0"/>
    </xf>
    <xf numFmtId="179" fontId="106" fillId="0" borderId="59" xfId="414" applyNumberFormat="1" applyFont="1" applyBorder="1" applyAlignment="1" applyProtection="1">
      <alignment horizontal="right"/>
      <protection/>
    </xf>
    <xf numFmtId="49" fontId="108" fillId="0" borderId="30" xfId="414" applyNumberFormat="1" applyFont="1" applyBorder="1" applyAlignment="1" applyProtection="1">
      <alignment horizontal="left" vertical="top" wrapText="1"/>
      <protection/>
    </xf>
    <xf numFmtId="171" fontId="0" fillId="0" borderId="60" xfId="276" applyNumberFormat="1" applyFont="1" applyFill="1" applyBorder="1" applyAlignment="1" applyProtection="1">
      <alignment/>
      <protection locked="0"/>
    </xf>
    <xf numFmtId="179" fontId="106" fillId="0" borderId="61" xfId="414" applyNumberFormat="1" applyFont="1" applyBorder="1" applyAlignment="1" applyProtection="1">
      <alignment horizontal="right"/>
      <protection/>
    </xf>
    <xf numFmtId="171" fontId="0" fillId="0" borderId="62" xfId="276" applyNumberFormat="1" applyFont="1" applyFill="1" applyBorder="1" applyAlignment="1" applyProtection="1">
      <alignment/>
      <protection locked="0"/>
    </xf>
    <xf numFmtId="4" fontId="106" fillId="0" borderId="56" xfId="414" applyNumberFormat="1" applyFont="1" applyBorder="1" applyAlignment="1" applyProtection="1">
      <alignment horizontal="right"/>
      <protection/>
    </xf>
    <xf numFmtId="181" fontId="105" fillId="0" borderId="63" xfId="393" applyNumberFormat="1" applyFont="1" applyFill="1" applyBorder="1" applyAlignment="1" applyProtection="1">
      <alignment horizontal="left" vertical="top" wrapText="1"/>
      <protection/>
    </xf>
    <xf numFmtId="2" fontId="106" fillId="0" borderId="63" xfId="393" applyNumberFormat="1" applyFont="1" applyFill="1" applyBorder="1" applyAlignment="1" applyProtection="1">
      <alignment horizontal="right"/>
      <protection/>
    </xf>
    <xf numFmtId="181" fontId="106" fillId="0" borderId="63" xfId="393" applyNumberFormat="1" applyFont="1" applyFill="1" applyBorder="1" applyAlignment="1" applyProtection="1">
      <alignment horizontal="right"/>
      <protection/>
    </xf>
    <xf numFmtId="4" fontId="106" fillId="0" borderId="63" xfId="393" applyNumberFormat="1" applyFont="1" applyFill="1" applyBorder="1" applyAlignment="1" applyProtection="1">
      <alignment horizontal="right"/>
      <protection locked="0"/>
    </xf>
    <xf numFmtId="179" fontId="105" fillId="0" borderId="64" xfId="256" applyNumberFormat="1" applyFont="1" applyFill="1" applyBorder="1" applyAlignment="1" applyProtection="1">
      <alignment horizontal="right"/>
      <protection/>
    </xf>
    <xf numFmtId="181" fontId="105" fillId="0" borderId="0" xfId="393" applyNumberFormat="1" applyFont="1" applyFill="1" applyBorder="1" applyAlignment="1" applyProtection="1">
      <alignment horizontal="left" vertical="top" wrapText="1"/>
      <protection/>
    </xf>
    <xf numFmtId="179" fontId="105" fillId="0" borderId="0" xfId="256" applyNumberFormat="1" applyFont="1" applyFill="1" applyBorder="1" applyAlignment="1" applyProtection="1">
      <alignment horizontal="right"/>
      <protection/>
    </xf>
    <xf numFmtId="49" fontId="106" fillId="0" borderId="0" xfId="374" applyNumberFormat="1" applyFont="1" applyAlignment="1">
      <alignment wrapText="1"/>
      <protection/>
    </xf>
    <xf numFmtId="49" fontId="106" fillId="0" borderId="57" xfId="414" applyNumberFormat="1" applyFont="1" applyBorder="1" applyAlignment="1" applyProtection="1">
      <alignment horizontal="right"/>
      <protection/>
    </xf>
    <xf numFmtId="171" fontId="0" fillId="0" borderId="49" xfId="276" applyNumberFormat="1" applyFont="1" applyFill="1" applyBorder="1" applyAlignment="1" applyProtection="1">
      <alignment/>
      <protection locked="0"/>
    </xf>
    <xf numFmtId="179" fontId="106" fillId="0" borderId="65" xfId="414" applyNumberFormat="1" applyFont="1" applyBorder="1" applyAlignment="1" applyProtection="1">
      <alignment horizontal="right"/>
      <protection/>
    </xf>
    <xf numFmtId="1" fontId="108" fillId="0" borderId="60" xfId="414" applyNumberFormat="1" applyFont="1" applyBorder="1" applyAlignment="1" applyProtection="1">
      <alignment horizontal="left" vertical="top" wrapText="1"/>
      <protection/>
    </xf>
    <xf numFmtId="171" fontId="0" fillId="0" borderId="66" xfId="276" applyNumberFormat="1" applyFont="1" applyFill="1" applyBorder="1" applyAlignment="1" applyProtection="1">
      <alignment/>
      <protection locked="0"/>
    </xf>
    <xf numFmtId="49" fontId="105" fillId="0" borderId="67" xfId="393" applyNumberFormat="1" applyFont="1" applyFill="1" applyBorder="1" applyAlignment="1" applyProtection="1">
      <alignment horizontal="right" vertical="top"/>
      <protection/>
    </xf>
    <xf numFmtId="49" fontId="105" fillId="0" borderId="63" xfId="393" applyNumberFormat="1" applyFont="1" applyFill="1" applyBorder="1" applyAlignment="1" applyProtection="1">
      <alignment horizontal="left" vertical="top"/>
      <protection/>
    </xf>
    <xf numFmtId="171" fontId="0" fillId="0" borderId="68" xfId="276" applyNumberFormat="1" applyFont="1" applyFill="1" applyBorder="1" applyAlignment="1" applyProtection="1">
      <alignment/>
      <protection locked="0"/>
    </xf>
    <xf numFmtId="49" fontId="106" fillId="0" borderId="30" xfId="374" applyNumberFormat="1" applyFont="1" applyBorder="1" applyAlignment="1">
      <alignment wrapText="1"/>
      <protection/>
    </xf>
    <xf numFmtId="49" fontId="108" fillId="0" borderId="69" xfId="414" applyNumberFormat="1" applyFont="1" applyBorder="1" applyAlignment="1" applyProtection="1">
      <alignment horizontal="left" vertical="top" wrapText="1"/>
      <protection/>
    </xf>
    <xf numFmtId="0" fontId="106" fillId="0" borderId="57" xfId="414" applyNumberFormat="1" applyFont="1" applyFill="1" applyBorder="1" applyAlignment="1" applyProtection="1">
      <alignment horizontal="left" vertical="top" wrapText="1"/>
      <protection/>
    </xf>
    <xf numFmtId="179" fontId="106" fillId="0" borderId="57" xfId="414" applyNumberFormat="1" applyFont="1" applyBorder="1" applyAlignment="1" applyProtection="1">
      <alignment horizontal="right"/>
      <protection locked="0"/>
    </xf>
    <xf numFmtId="179" fontId="106" fillId="0" borderId="48" xfId="414" applyNumberFormat="1" applyFont="1" applyBorder="1" applyAlignment="1" applyProtection="1">
      <alignment horizontal="right"/>
      <protection locked="0"/>
    </xf>
    <xf numFmtId="49" fontId="108" fillId="0" borderId="57" xfId="414" applyNumberFormat="1" applyFont="1" applyBorder="1" applyAlignment="1" applyProtection="1">
      <alignment horizontal="left" vertical="top" wrapText="1"/>
      <protection/>
    </xf>
    <xf numFmtId="49" fontId="108" fillId="0" borderId="29" xfId="414" applyNumberFormat="1" applyFont="1" applyBorder="1" applyAlignment="1" applyProtection="1">
      <alignment horizontal="left" vertical="top" wrapText="1"/>
      <protection/>
    </xf>
    <xf numFmtId="49" fontId="108" fillId="0" borderId="70" xfId="414" applyNumberFormat="1" applyFont="1" applyBorder="1" applyAlignment="1" applyProtection="1">
      <alignment horizontal="left" vertical="top" wrapText="1"/>
      <protection/>
    </xf>
    <xf numFmtId="49" fontId="108" fillId="0" borderId="71" xfId="414" applyNumberFormat="1" applyFont="1" applyBorder="1" applyAlignment="1" applyProtection="1">
      <alignment horizontal="right" vertical="top" wrapText="1"/>
      <protection/>
    </xf>
    <xf numFmtId="49" fontId="108" fillId="0" borderId="54" xfId="414" applyNumberFormat="1" applyFont="1" applyBorder="1" applyAlignment="1" applyProtection="1">
      <alignment horizontal="left" vertical="top" wrapText="1"/>
      <protection/>
    </xf>
    <xf numFmtId="49" fontId="106" fillId="0" borderId="54" xfId="414" applyNumberFormat="1" applyFont="1" applyBorder="1" applyAlignment="1" applyProtection="1">
      <alignment horizontal="right"/>
      <protection/>
    </xf>
    <xf numFmtId="171" fontId="0" fillId="0" borderId="54" xfId="276" applyNumberFormat="1" applyFont="1" applyFill="1" applyBorder="1" applyAlignment="1" applyProtection="1">
      <alignment/>
      <protection locked="0"/>
    </xf>
    <xf numFmtId="171" fontId="0" fillId="0" borderId="56" xfId="276" applyNumberFormat="1" applyFont="1" applyFill="1" applyBorder="1" applyAlignment="1" applyProtection="1">
      <alignment/>
      <protection locked="0"/>
    </xf>
    <xf numFmtId="49" fontId="106" fillId="0" borderId="43" xfId="414" applyNumberFormat="1" applyFont="1" applyBorder="1" applyAlignment="1" applyProtection="1">
      <alignment horizontal="right"/>
      <protection/>
    </xf>
    <xf numFmtId="49" fontId="106" fillId="0" borderId="45" xfId="414" applyNumberFormat="1" applyFont="1" applyBorder="1" applyAlignment="1" applyProtection="1">
      <alignment horizontal="right"/>
      <protection/>
    </xf>
    <xf numFmtId="171" fontId="0" fillId="0" borderId="36" xfId="276" applyNumberFormat="1" applyFont="1" applyFill="1" applyBorder="1" applyAlignment="1" applyProtection="1">
      <alignment/>
      <protection locked="0"/>
    </xf>
    <xf numFmtId="49" fontId="105" fillId="0" borderId="38" xfId="393" applyNumberFormat="1" applyFont="1" applyFill="1" applyBorder="1" applyAlignment="1" applyProtection="1">
      <alignment horizontal="right" vertical="top"/>
      <protection/>
    </xf>
    <xf numFmtId="49" fontId="105" fillId="0" borderId="38" xfId="393" applyNumberFormat="1" applyFont="1" applyFill="1" applyBorder="1" applyAlignment="1" applyProtection="1">
      <alignment horizontal="left" vertical="top"/>
      <protection/>
    </xf>
    <xf numFmtId="49" fontId="105" fillId="0" borderId="63" xfId="393" applyNumberFormat="1" applyFont="1" applyFill="1" applyBorder="1" applyAlignment="1" applyProtection="1">
      <alignment horizontal="right" vertical="top"/>
      <protection/>
    </xf>
    <xf numFmtId="4" fontId="105" fillId="0" borderId="63" xfId="256" applyNumberFormat="1" applyFont="1" applyFill="1" applyBorder="1" applyAlignment="1" applyProtection="1">
      <alignment horizontal="right"/>
      <protection/>
    </xf>
    <xf numFmtId="0" fontId="0" fillId="0" borderId="33" xfId="374" applyNumberFormat="1" applyFont="1" applyFill="1" applyBorder="1" applyAlignment="1" applyProtection="1">
      <alignment horizontal="justify" vertical="top" wrapText="1"/>
      <protection/>
    </xf>
    <xf numFmtId="0" fontId="106" fillId="0" borderId="58" xfId="374" applyFont="1" applyFill="1" applyBorder="1" applyAlignment="1" applyProtection="1">
      <alignment/>
      <protection/>
    </xf>
    <xf numFmtId="171" fontId="0" fillId="0" borderId="57" xfId="276" applyNumberFormat="1" applyFont="1" applyFill="1" applyBorder="1" applyAlignment="1" applyProtection="1">
      <alignment/>
      <protection/>
    </xf>
    <xf numFmtId="171" fontId="0" fillId="0" borderId="72" xfId="276" applyNumberFormat="1" applyFont="1" applyFill="1" applyBorder="1" applyAlignment="1" applyProtection="1">
      <alignment/>
      <protection locked="0"/>
    </xf>
    <xf numFmtId="0" fontId="6" fillId="0" borderId="0" xfId="374" applyFill="1" applyBorder="1">
      <alignment/>
      <protection/>
    </xf>
    <xf numFmtId="49" fontId="108" fillId="0" borderId="73" xfId="414" applyNumberFormat="1" applyFont="1" applyBorder="1" applyAlignment="1" applyProtection="1">
      <alignment horizontal="left" vertical="top" wrapText="1"/>
      <protection/>
    </xf>
    <xf numFmtId="49" fontId="0" fillId="0" borderId="0" xfId="374" applyNumberFormat="1" applyFont="1" applyBorder="1" applyAlignment="1" applyProtection="1">
      <alignment horizontal="justify" vertical="top" wrapText="1"/>
      <protection/>
    </xf>
    <xf numFmtId="0" fontId="106" fillId="0" borderId="44" xfId="374" applyFont="1" applyFill="1" applyBorder="1" applyAlignment="1" applyProtection="1">
      <alignment/>
      <protection/>
    </xf>
    <xf numFmtId="171" fontId="0" fillId="0" borderId="73" xfId="276" applyNumberFormat="1" applyFont="1" applyFill="1" applyBorder="1" applyAlignment="1" applyProtection="1">
      <alignment/>
      <protection/>
    </xf>
    <xf numFmtId="171" fontId="0" fillId="0" borderId="73" xfId="276" applyNumberFormat="1" applyFont="1" applyFill="1" applyBorder="1" applyAlignment="1" applyProtection="1">
      <alignment/>
      <protection locked="0"/>
    </xf>
    <xf numFmtId="171" fontId="0" fillId="0" borderId="53" xfId="276" applyNumberFormat="1" applyFont="1" applyFill="1" applyBorder="1" applyAlignment="1" applyProtection="1">
      <alignment/>
      <protection locked="0"/>
    </xf>
    <xf numFmtId="0" fontId="6" fillId="0" borderId="0" xfId="374" applyBorder="1">
      <alignment/>
      <protection/>
    </xf>
    <xf numFmtId="49" fontId="0" fillId="0" borderId="60" xfId="374" applyNumberFormat="1" applyFont="1" applyBorder="1" applyAlignment="1" applyProtection="1">
      <alignment horizontal="justify" vertical="top" wrapText="1"/>
      <protection/>
    </xf>
    <xf numFmtId="0" fontId="106" fillId="0" borderId="52" xfId="374" applyFont="1" applyFill="1" applyBorder="1" applyAlignment="1" applyProtection="1">
      <alignment/>
      <protection/>
    </xf>
    <xf numFmtId="171" fontId="0" fillId="0" borderId="30" xfId="276" applyNumberFormat="1" applyFont="1" applyFill="1" applyBorder="1" applyAlignment="1" applyProtection="1">
      <alignment/>
      <protection/>
    </xf>
    <xf numFmtId="171" fontId="0" fillId="0" borderId="30" xfId="276" applyNumberFormat="1" applyFont="1" applyFill="1" applyBorder="1" applyAlignment="1" applyProtection="1">
      <alignment/>
      <protection locked="0"/>
    </xf>
    <xf numFmtId="179" fontId="106" fillId="0" borderId="48" xfId="414" applyNumberFormat="1" applyFont="1" applyBorder="1" applyAlignment="1" applyProtection="1">
      <alignment horizontal="right"/>
      <protection/>
    </xf>
    <xf numFmtId="0" fontId="6" fillId="0" borderId="74" xfId="374" applyBorder="1">
      <alignment/>
      <protection/>
    </xf>
    <xf numFmtId="0" fontId="0" fillId="0" borderId="0" xfId="374" applyNumberFormat="1" applyFont="1" applyFill="1" applyBorder="1" applyAlignment="1" applyProtection="1">
      <alignment horizontal="justify" vertical="top" wrapText="1"/>
      <protection/>
    </xf>
    <xf numFmtId="0" fontId="6" fillId="0" borderId="75" xfId="374" applyFont="1" applyFill="1" applyBorder="1" applyAlignment="1" applyProtection="1">
      <alignment/>
      <protection/>
    </xf>
    <xf numFmtId="171" fontId="0" fillId="0" borderId="66" xfId="276" applyNumberFormat="1" applyFont="1" applyFill="1" applyBorder="1" applyAlignment="1" applyProtection="1">
      <alignment/>
      <protection/>
    </xf>
    <xf numFmtId="171" fontId="0" fillId="0" borderId="76" xfId="276" applyNumberFormat="1" applyFont="1" applyFill="1" applyBorder="1" applyAlignment="1" applyProtection="1">
      <alignment/>
      <protection locked="0"/>
    </xf>
    <xf numFmtId="0" fontId="103" fillId="0" borderId="34" xfId="374" applyFont="1" applyFill="1" applyBorder="1" applyAlignment="1">
      <alignment/>
      <protection/>
    </xf>
    <xf numFmtId="0" fontId="6" fillId="0" borderId="37" xfId="374" applyFont="1" applyFill="1" applyBorder="1" applyAlignment="1" applyProtection="1">
      <alignment horizontal="center"/>
      <protection/>
    </xf>
    <xf numFmtId="0" fontId="6" fillId="0" borderId="37" xfId="374" applyFont="1" applyFill="1" applyBorder="1" applyAlignment="1" applyProtection="1">
      <alignment/>
      <protection/>
    </xf>
    <xf numFmtId="0" fontId="106" fillId="0" borderId="37" xfId="374" applyFont="1" applyFill="1" applyBorder="1" applyAlignment="1" applyProtection="1">
      <alignment/>
      <protection/>
    </xf>
    <xf numFmtId="171" fontId="0" fillId="0" borderId="37" xfId="276" applyNumberFormat="1" applyFont="1" applyFill="1" applyBorder="1" applyAlignment="1" applyProtection="1">
      <alignment/>
      <protection/>
    </xf>
    <xf numFmtId="171" fontId="0" fillId="0" borderId="37" xfId="276" applyNumberFormat="1" applyFont="1" applyFill="1" applyBorder="1" applyAlignment="1" applyProtection="1">
      <alignment/>
      <protection locked="0"/>
    </xf>
    <xf numFmtId="171" fontId="0" fillId="0" borderId="43" xfId="276" applyNumberFormat="1" applyFont="1" applyFill="1" applyBorder="1" applyAlignment="1" applyProtection="1">
      <alignment/>
      <protection locked="0"/>
    </xf>
    <xf numFmtId="0" fontId="6" fillId="0" borderId="0" xfId="374" applyFont="1" applyFill="1" applyBorder="1" applyAlignment="1">
      <alignment/>
      <protection/>
    </xf>
    <xf numFmtId="0" fontId="6" fillId="0" borderId="0" xfId="374" applyFill="1">
      <alignment/>
      <protection/>
    </xf>
    <xf numFmtId="181" fontId="105" fillId="0" borderId="38" xfId="393" applyNumberFormat="1" applyFont="1" applyFill="1" applyBorder="1" applyAlignment="1" applyProtection="1">
      <alignment horizontal="left" vertical="top" wrapText="1"/>
      <protection/>
    </xf>
    <xf numFmtId="2" fontId="106" fillId="0" borderId="38" xfId="393" applyNumberFormat="1" applyFont="1" applyFill="1" applyBorder="1" applyAlignment="1" applyProtection="1">
      <alignment horizontal="right"/>
      <protection/>
    </xf>
    <xf numFmtId="181" fontId="106" fillId="0" borderId="38" xfId="393" applyNumberFormat="1" applyFont="1" applyFill="1" applyBorder="1" applyAlignment="1" applyProtection="1">
      <alignment horizontal="right"/>
      <protection/>
    </xf>
    <xf numFmtId="4" fontId="106" fillId="0" borderId="38" xfId="393" applyNumberFormat="1" applyFont="1" applyFill="1" applyBorder="1" applyAlignment="1" applyProtection="1">
      <alignment horizontal="right"/>
      <protection locked="0"/>
    </xf>
    <xf numFmtId="4" fontId="105" fillId="0" borderId="38" xfId="256" applyNumberFormat="1" applyFont="1" applyFill="1" applyBorder="1" applyAlignment="1" applyProtection="1">
      <alignment horizontal="right"/>
      <protection/>
    </xf>
    <xf numFmtId="0" fontId="0" fillId="0" borderId="57" xfId="374" applyNumberFormat="1" applyFont="1" applyFill="1" applyBorder="1" applyAlignment="1" applyProtection="1">
      <alignment horizontal="justify" vertical="top" wrapText="1"/>
      <protection/>
    </xf>
    <xf numFmtId="0" fontId="106" fillId="0" borderId="57" xfId="374" applyFont="1" applyFill="1" applyBorder="1" applyAlignment="1" applyProtection="1">
      <alignment/>
      <protection/>
    </xf>
    <xf numFmtId="49" fontId="0" fillId="0" borderId="30" xfId="374" applyNumberFormat="1" applyFont="1" applyBorder="1" applyAlignment="1" applyProtection="1">
      <alignment horizontal="justify" vertical="top" wrapText="1"/>
      <protection/>
    </xf>
    <xf numFmtId="0" fontId="106" fillId="0" borderId="30" xfId="374" applyFont="1" applyFill="1" applyBorder="1" applyAlignment="1" applyProtection="1">
      <alignment/>
      <protection/>
    </xf>
    <xf numFmtId="0" fontId="0" fillId="0" borderId="66" xfId="374" applyNumberFormat="1" applyFont="1" applyFill="1" applyBorder="1" applyAlignment="1" applyProtection="1">
      <alignment horizontal="justify" vertical="top" wrapText="1"/>
      <protection/>
    </xf>
    <xf numFmtId="0" fontId="6" fillId="0" borderId="66" xfId="374" applyFont="1" applyFill="1" applyBorder="1" applyAlignment="1" applyProtection="1">
      <alignment/>
      <protection/>
    </xf>
    <xf numFmtId="49" fontId="106" fillId="0" borderId="38" xfId="414" applyNumberFormat="1" applyFont="1" applyBorder="1" applyAlignment="1" applyProtection="1">
      <alignment horizontal="right"/>
      <protection/>
    </xf>
    <xf numFmtId="4" fontId="106" fillId="0" borderId="38" xfId="414" applyNumberFormat="1" applyFont="1" applyBorder="1" applyAlignment="1" applyProtection="1">
      <alignment horizontal="right"/>
      <protection locked="0"/>
    </xf>
    <xf numFmtId="49" fontId="106" fillId="0" borderId="63" xfId="414" applyNumberFormat="1" applyFont="1" applyBorder="1" applyAlignment="1" applyProtection="1">
      <alignment horizontal="right"/>
      <protection/>
    </xf>
    <xf numFmtId="4" fontId="106" fillId="0" borderId="63" xfId="414" applyNumberFormat="1" applyFont="1" applyBorder="1" applyAlignment="1" applyProtection="1">
      <alignment horizontal="right"/>
      <protection locked="0"/>
    </xf>
    <xf numFmtId="49" fontId="105" fillId="41" borderId="45" xfId="395" applyNumberFormat="1" applyFont="1" applyFill="1" applyBorder="1" applyAlignment="1">
      <alignment horizontal="right" vertical="top"/>
      <protection/>
    </xf>
    <xf numFmtId="1" fontId="108" fillId="0" borderId="57" xfId="414" applyNumberFormat="1" applyFont="1" applyBorder="1" applyAlignment="1" applyProtection="1">
      <alignment horizontal="left" vertical="top" wrapText="1"/>
      <protection/>
    </xf>
    <xf numFmtId="0" fontId="106" fillId="0" borderId="77" xfId="374" applyFont="1" applyBorder="1" applyAlignment="1">
      <alignment vertical="top" wrapText="1"/>
      <protection/>
    </xf>
    <xf numFmtId="0" fontId="106" fillId="0" borderId="0" xfId="414" applyFont="1" applyFill="1">
      <alignment/>
      <protection/>
    </xf>
    <xf numFmtId="1" fontId="108" fillId="0" borderId="49" xfId="414" applyNumberFormat="1" applyFont="1" applyBorder="1" applyAlignment="1" applyProtection="1">
      <alignment horizontal="left" vertical="top" wrapText="1"/>
      <protection/>
    </xf>
    <xf numFmtId="0" fontId="106" fillId="0" borderId="33" xfId="374" applyFont="1" applyBorder="1" applyAlignment="1">
      <alignment vertical="top" wrapText="1"/>
      <protection/>
    </xf>
    <xf numFmtId="49" fontId="106" fillId="0" borderId="49" xfId="414" applyNumberFormat="1" applyFont="1" applyBorder="1" applyAlignment="1" applyProtection="1">
      <alignment horizontal="right"/>
      <protection/>
    </xf>
    <xf numFmtId="0" fontId="106" fillId="0" borderId="60" xfId="374" applyFont="1" applyBorder="1" applyAlignment="1">
      <alignment vertical="top" wrapText="1"/>
      <protection/>
    </xf>
    <xf numFmtId="49" fontId="106" fillId="0" borderId="30" xfId="414" applyNumberFormat="1" applyFont="1" applyBorder="1" applyAlignment="1" applyProtection="1">
      <alignment horizontal="right"/>
      <protection/>
    </xf>
    <xf numFmtId="171" fontId="0" fillId="0" borderId="48" xfId="276" applyNumberFormat="1" applyFont="1" applyFill="1" applyBorder="1" applyAlignment="1" applyProtection="1">
      <alignment/>
      <protection locked="0"/>
    </xf>
    <xf numFmtId="1" fontId="108" fillId="0" borderId="30" xfId="414" applyNumberFormat="1" applyFont="1" applyBorder="1" applyAlignment="1" applyProtection="1">
      <alignment horizontal="left" vertical="top" wrapText="1"/>
      <protection/>
    </xf>
    <xf numFmtId="0" fontId="106" fillId="0" borderId="30" xfId="374" applyFont="1" applyBorder="1" applyAlignment="1">
      <alignment vertical="top" wrapText="1"/>
      <protection/>
    </xf>
    <xf numFmtId="49" fontId="105" fillId="0" borderId="47" xfId="414" applyNumberFormat="1" applyFont="1" applyBorder="1" applyAlignment="1" applyProtection="1">
      <alignment horizontal="right" vertical="top" wrapText="1"/>
      <protection/>
    </xf>
    <xf numFmtId="1" fontId="105" fillId="0" borderId="30" xfId="414" applyNumberFormat="1" applyFont="1" applyBorder="1" applyAlignment="1" applyProtection="1">
      <alignment horizontal="left" vertical="top" wrapText="1"/>
      <protection/>
    </xf>
    <xf numFmtId="0" fontId="106" fillId="0" borderId="50" xfId="374" applyFont="1" applyBorder="1" applyAlignment="1">
      <alignment vertical="top" wrapText="1"/>
      <protection/>
    </xf>
    <xf numFmtId="0" fontId="106" fillId="0" borderId="0" xfId="414" applyFont="1" applyFill="1" applyBorder="1">
      <alignment/>
      <protection/>
    </xf>
    <xf numFmtId="0" fontId="105" fillId="0" borderId="0" xfId="461" applyNumberFormat="1" applyFont="1" applyFill="1" applyBorder="1" applyAlignment="1" applyProtection="1">
      <alignment/>
      <protection/>
    </xf>
    <xf numFmtId="0" fontId="106" fillId="0" borderId="52" xfId="374" applyFont="1" applyBorder="1" applyAlignment="1">
      <alignment vertical="top" wrapText="1"/>
      <protection/>
    </xf>
    <xf numFmtId="0" fontId="106" fillId="0" borderId="0" xfId="374" applyFont="1" applyAlignment="1">
      <alignment vertical="top" wrapText="1"/>
      <protection/>
    </xf>
    <xf numFmtId="179" fontId="106" fillId="0" borderId="78" xfId="414" applyNumberFormat="1" applyFont="1" applyBorder="1" applyAlignment="1" applyProtection="1">
      <alignment horizontal="right"/>
      <protection/>
    </xf>
    <xf numFmtId="0" fontId="110" fillId="0" borderId="0" xfId="461" applyNumberFormat="1" applyFont="1" applyFill="1" applyBorder="1" applyAlignment="1" applyProtection="1">
      <alignment/>
      <protection/>
    </xf>
    <xf numFmtId="1" fontId="108" fillId="0" borderId="52" xfId="414" applyNumberFormat="1" applyFont="1" applyBorder="1" applyAlignment="1" applyProtection="1">
      <alignment horizontal="left" vertical="top" wrapText="1"/>
      <protection/>
    </xf>
    <xf numFmtId="49" fontId="108" fillId="0" borderId="79" xfId="414" applyNumberFormat="1" applyFont="1" applyBorder="1" applyAlignment="1" applyProtection="1">
      <alignment horizontal="right" vertical="top" wrapText="1"/>
      <protection/>
    </xf>
    <xf numFmtId="1" fontId="108" fillId="0" borderId="80" xfId="414" applyNumberFormat="1" applyFont="1" applyBorder="1" applyAlignment="1" applyProtection="1">
      <alignment horizontal="left" vertical="top" wrapText="1"/>
      <protection/>
    </xf>
    <xf numFmtId="49" fontId="106" fillId="0" borderId="70" xfId="414" applyNumberFormat="1" applyFont="1" applyBorder="1" applyAlignment="1" applyProtection="1">
      <alignment horizontal="right"/>
      <protection/>
    </xf>
    <xf numFmtId="49" fontId="106" fillId="0" borderId="80" xfId="414" applyNumberFormat="1" applyFont="1" applyBorder="1" applyAlignment="1" applyProtection="1">
      <alignment horizontal="right"/>
      <protection/>
    </xf>
    <xf numFmtId="171" fontId="0" fillId="0" borderId="29" xfId="276" applyNumberFormat="1" applyFont="1" applyFill="1" applyBorder="1" applyAlignment="1" applyProtection="1">
      <alignment/>
      <protection locked="0"/>
    </xf>
    <xf numFmtId="49" fontId="108" fillId="0" borderId="30" xfId="414" applyNumberFormat="1" applyFont="1" applyBorder="1" applyAlignment="1" applyProtection="1">
      <alignment horizontal="right" vertical="top" wrapText="1"/>
      <protection/>
    </xf>
    <xf numFmtId="49" fontId="108" fillId="0" borderId="81" xfId="414" applyNumberFormat="1" applyFont="1" applyBorder="1" applyAlignment="1" applyProtection="1">
      <alignment horizontal="right" vertical="top" wrapText="1"/>
      <protection/>
    </xf>
    <xf numFmtId="1" fontId="108" fillId="0" borderId="44" xfId="414" applyNumberFormat="1" applyFont="1" applyBorder="1" applyAlignment="1" applyProtection="1">
      <alignment horizontal="left" vertical="top" wrapText="1"/>
      <protection/>
    </xf>
    <xf numFmtId="49" fontId="106" fillId="0" borderId="73" xfId="414" applyNumberFormat="1" applyFont="1" applyBorder="1" applyAlignment="1" applyProtection="1">
      <alignment horizontal="right"/>
      <protection/>
    </xf>
    <xf numFmtId="49" fontId="106" fillId="0" borderId="44" xfId="414" applyNumberFormat="1" applyFont="1" applyBorder="1" applyAlignment="1" applyProtection="1">
      <alignment horizontal="right"/>
      <protection/>
    </xf>
    <xf numFmtId="1" fontId="108" fillId="0" borderId="33" xfId="414" applyNumberFormat="1" applyFont="1" applyBorder="1" applyAlignment="1" applyProtection="1">
      <alignment horizontal="left" vertical="top" wrapText="1"/>
      <protection/>
    </xf>
    <xf numFmtId="179" fontId="106" fillId="0" borderId="82" xfId="414" applyNumberFormat="1" applyFont="1" applyBorder="1" applyAlignment="1" applyProtection="1">
      <alignment horizontal="right"/>
      <protection/>
    </xf>
    <xf numFmtId="0" fontId="106" fillId="0" borderId="0" xfId="414" applyFont="1" applyFill="1" applyBorder="1" applyProtection="1">
      <alignment/>
      <protection/>
    </xf>
    <xf numFmtId="0" fontId="106" fillId="0" borderId="52" xfId="414" applyNumberFormat="1" applyFont="1" applyFill="1" applyBorder="1" applyAlignment="1" applyProtection="1">
      <alignment horizontal="left" vertical="top" wrapText="1"/>
      <protection/>
    </xf>
    <xf numFmtId="0" fontId="0" fillId="0" borderId="52" xfId="374" applyNumberFormat="1" applyFont="1" applyFill="1" applyBorder="1" applyAlignment="1" applyProtection="1">
      <alignment horizontal="justify" vertical="top" wrapText="1"/>
      <protection/>
    </xf>
    <xf numFmtId="0" fontId="111" fillId="0" borderId="30" xfId="374" applyFont="1" applyFill="1" applyBorder="1" applyAlignment="1" applyProtection="1">
      <alignment/>
      <protection/>
    </xf>
    <xf numFmtId="0" fontId="106" fillId="0" borderId="70" xfId="414" applyNumberFormat="1" applyFont="1" applyFill="1" applyBorder="1" applyAlignment="1" applyProtection="1">
      <alignment horizontal="left" vertical="top" wrapText="1"/>
      <protection/>
    </xf>
    <xf numFmtId="0" fontId="106" fillId="0" borderId="30" xfId="374" applyNumberFormat="1" applyFont="1" applyFill="1" applyBorder="1" applyAlignment="1" applyProtection="1">
      <alignment horizontal="left" vertical="top" wrapText="1"/>
      <protection/>
    </xf>
    <xf numFmtId="0" fontId="106" fillId="0" borderId="44" xfId="374" applyNumberFormat="1" applyFont="1" applyFill="1" applyBorder="1" applyAlignment="1" applyProtection="1">
      <alignment horizontal="left" vertical="top" wrapText="1"/>
      <protection/>
    </xf>
    <xf numFmtId="0" fontId="106" fillId="0" borderId="52" xfId="374" applyNumberFormat="1" applyFont="1" applyFill="1" applyBorder="1" applyAlignment="1" applyProtection="1">
      <alignment horizontal="left" vertical="top" wrapText="1"/>
      <protection/>
    </xf>
    <xf numFmtId="0" fontId="106" fillId="0" borderId="50" xfId="374" applyNumberFormat="1" applyFont="1" applyFill="1" applyBorder="1" applyAlignment="1" applyProtection="1">
      <alignment horizontal="left" vertical="top" wrapText="1"/>
      <protection/>
    </xf>
    <xf numFmtId="0" fontId="106" fillId="0" borderId="73" xfId="374" applyFont="1" applyFill="1" applyBorder="1" applyAlignment="1" applyProtection="1">
      <alignment/>
      <protection/>
    </xf>
    <xf numFmtId="0" fontId="106" fillId="0" borderId="66" xfId="414" applyNumberFormat="1" applyFont="1" applyFill="1" applyBorder="1" applyAlignment="1" applyProtection="1">
      <alignment horizontal="left" vertical="top" wrapText="1"/>
      <protection/>
    </xf>
    <xf numFmtId="49" fontId="106" fillId="0" borderId="66" xfId="414" applyNumberFormat="1" applyFont="1" applyBorder="1" applyAlignment="1" applyProtection="1">
      <alignment horizontal="right"/>
      <protection/>
    </xf>
    <xf numFmtId="49" fontId="106" fillId="0" borderId="75" xfId="414" applyNumberFormat="1" applyFont="1" applyBorder="1" applyAlignment="1" applyProtection="1">
      <alignment horizontal="right"/>
      <protection/>
    </xf>
    <xf numFmtId="49" fontId="108" fillId="0" borderId="83" xfId="414" applyNumberFormat="1" applyFont="1" applyBorder="1" applyAlignment="1" applyProtection="1">
      <alignment horizontal="left" vertical="top" wrapText="1"/>
      <protection/>
    </xf>
    <xf numFmtId="49" fontId="105" fillId="41" borderId="40" xfId="395" applyNumberFormat="1" applyFont="1" applyFill="1" applyBorder="1" applyAlignment="1">
      <alignment horizontal="right" vertical="top"/>
      <protection/>
    </xf>
    <xf numFmtId="0" fontId="0" fillId="0" borderId="49" xfId="374" applyFont="1" applyFill="1" applyBorder="1" applyAlignment="1">
      <alignment horizontal="justify" vertical="top"/>
      <protection/>
    </xf>
    <xf numFmtId="0" fontId="0" fillId="0" borderId="52" xfId="374" applyFont="1" applyFill="1" applyBorder="1" applyAlignment="1">
      <alignment horizontal="justify" vertical="top"/>
      <protection/>
    </xf>
    <xf numFmtId="0" fontId="0" fillId="0" borderId="30" xfId="374" applyFont="1" applyFill="1" applyBorder="1" applyAlignment="1">
      <alignment horizontal="justify" vertical="top"/>
      <protection/>
    </xf>
    <xf numFmtId="49" fontId="0" fillId="0" borderId="58" xfId="374" applyNumberFormat="1" applyFont="1" applyFill="1" applyBorder="1" applyAlignment="1">
      <alignment horizontal="justify" vertical="top" wrapText="1"/>
      <protection/>
    </xf>
    <xf numFmtId="0" fontId="1" fillId="0" borderId="50" xfId="414" applyNumberFormat="1" applyFont="1" applyFill="1" applyBorder="1" applyAlignment="1" applyProtection="1">
      <alignment horizontal="left" vertical="top" wrapText="1"/>
      <protection/>
    </xf>
    <xf numFmtId="0" fontId="0" fillId="0" borderId="50" xfId="374" applyNumberFormat="1" applyFont="1" applyFill="1" applyBorder="1" applyAlignment="1" applyProtection="1">
      <alignment horizontal="justify" vertical="top" wrapText="1"/>
      <protection/>
    </xf>
    <xf numFmtId="0" fontId="0" fillId="0" borderId="30" xfId="374" applyNumberFormat="1" applyFont="1" applyFill="1" applyBorder="1" applyAlignment="1" applyProtection="1">
      <alignment horizontal="justify" vertical="top" wrapText="1"/>
      <protection locked="0"/>
    </xf>
    <xf numFmtId="0" fontId="0" fillId="0" borderId="73" xfId="374" applyNumberFormat="1" applyFont="1" applyFill="1" applyBorder="1" applyAlignment="1" applyProtection="1">
      <alignment horizontal="justify" vertical="top" wrapText="1"/>
      <protection locked="0"/>
    </xf>
    <xf numFmtId="0" fontId="1" fillId="0" borderId="30" xfId="374" applyNumberFormat="1" applyFont="1" applyFill="1" applyBorder="1" applyAlignment="1" applyProtection="1">
      <alignment horizontal="justify" vertical="top" wrapText="1"/>
      <protection locked="0"/>
    </xf>
    <xf numFmtId="0" fontId="0" fillId="0" borderId="70" xfId="374" applyNumberFormat="1" applyFont="1" applyFill="1" applyBorder="1" applyAlignment="1" applyProtection="1">
      <alignment horizontal="justify" vertical="top" wrapText="1"/>
      <protection locked="0"/>
    </xf>
    <xf numFmtId="4" fontId="106" fillId="0" borderId="57" xfId="414" applyNumberFormat="1" applyFont="1" applyBorder="1" applyAlignment="1" applyProtection="1">
      <alignment horizontal="right"/>
      <protection locked="0"/>
    </xf>
    <xf numFmtId="4" fontId="106" fillId="0" borderId="65" xfId="414" applyNumberFormat="1" applyFont="1" applyBorder="1" applyAlignment="1" applyProtection="1">
      <alignment horizontal="right"/>
      <protection/>
    </xf>
    <xf numFmtId="4" fontId="106" fillId="0" borderId="30" xfId="414" applyNumberFormat="1" applyFont="1" applyBorder="1" applyAlignment="1" applyProtection="1">
      <alignment horizontal="right"/>
      <protection locked="0"/>
    </xf>
    <xf numFmtId="4" fontId="106" fillId="0" borderId="53" xfId="414" applyNumberFormat="1" applyFont="1" applyBorder="1" applyAlignment="1" applyProtection="1">
      <alignment horizontal="right"/>
      <protection/>
    </xf>
    <xf numFmtId="181" fontId="105" fillId="0" borderId="38" xfId="393" applyNumberFormat="1" applyFont="1" applyFill="1" applyBorder="1" applyAlignment="1" applyProtection="1">
      <alignment horizontal="justify" vertical="top"/>
      <protection/>
    </xf>
    <xf numFmtId="181" fontId="105" fillId="0" borderId="63" xfId="393" applyNumberFormat="1" applyFont="1" applyFill="1" applyBorder="1" applyAlignment="1" applyProtection="1">
      <alignment horizontal="justify" vertical="top"/>
      <protection/>
    </xf>
    <xf numFmtId="165" fontId="49" fillId="0" borderId="0" xfId="613" applyFont="1" applyFill="1" applyAlignment="1">
      <alignment horizontal="right"/>
    </xf>
    <xf numFmtId="165" fontId="49" fillId="0" borderId="0" xfId="613" applyFont="1" applyFill="1" applyAlignment="1">
      <alignment/>
    </xf>
    <xf numFmtId="165" fontId="49" fillId="0" borderId="0" xfId="613" applyFont="1" applyFill="1" applyAlignment="1">
      <alignment/>
    </xf>
    <xf numFmtId="0" fontId="78" fillId="0" borderId="0" xfId="0" applyFont="1" applyFill="1" applyAlignment="1">
      <alignment vertical="top" wrapText="1"/>
    </xf>
    <xf numFmtId="165" fontId="49" fillId="0" borderId="0" xfId="613" applyFont="1" applyFill="1" applyBorder="1" applyAlignment="1" applyProtection="1">
      <alignment horizontal="right" wrapText="1"/>
      <protection/>
    </xf>
    <xf numFmtId="165" fontId="49" fillId="0" borderId="0" xfId="613" applyFont="1" applyFill="1" applyAlignment="1">
      <alignment horizontal="right"/>
    </xf>
    <xf numFmtId="0" fontId="49" fillId="0" borderId="0" xfId="282" applyFont="1" applyAlignment="1">
      <alignment vertical="top" wrapText="1"/>
      <protection/>
    </xf>
    <xf numFmtId="0" fontId="49" fillId="0" borderId="0" xfId="282" applyFont="1">
      <alignment/>
      <protection/>
    </xf>
    <xf numFmtId="4" fontId="54" fillId="0" borderId="0" xfId="0" applyNumberFormat="1" applyFont="1" applyFill="1" applyBorder="1" applyAlignment="1">
      <alignment vertical="top" wrapText="1"/>
    </xf>
    <xf numFmtId="4" fontId="49" fillId="0" borderId="0" xfId="0" applyNumberFormat="1" applyFont="1" applyFill="1" applyBorder="1" applyAlignment="1">
      <alignment vertical="top" wrapText="1"/>
    </xf>
    <xf numFmtId="0" fontId="55" fillId="0" borderId="0" xfId="0" applyFont="1" applyFill="1" applyBorder="1" applyAlignment="1">
      <alignment vertical="top" wrapText="1"/>
    </xf>
    <xf numFmtId="0" fontId="58" fillId="0" borderId="0" xfId="0" applyFont="1" applyFill="1" applyBorder="1" applyAlignment="1">
      <alignment vertical="top" wrapText="1"/>
    </xf>
    <xf numFmtId="2" fontId="59" fillId="0" borderId="0" xfId="360" applyNumberFormat="1" applyFont="1" applyBorder="1" applyAlignment="1">
      <alignment horizontal="justify" wrapText="1"/>
      <protection/>
    </xf>
    <xf numFmtId="49" fontId="59" fillId="0" borderId="0" xfId="360" applyNumberFormat="1" applyFont="1" applyBorder="1" applyAlignment="1">
      <alignment horizontal="justify" wrapText="1"/>
      <protection/>
    </xf>
    <xf numFmtId="0" fontId="59" fillId="0" borderId="0" xfId="0" applyFont="1" applyFill="1" applyBorder="1" applyAlignment="1">
      <alignment vertical="top" wrapText="1"/>
    </xf>
    <xf numFmtId="2" fontId="59" fillId="0" borderId="0" xfId="360" applyNumberFormat="1" applyFont="1" applyBorder="1" applyAlignment="1">
      <alignment horizontal="justify" wrapText="1"/>
      <protection/>
    </xf>
    <xf numFmtId="0" fontId="63" fillId="0" borderId="0" xfId="0" applyFont="1" applyFill="1" applyBorder="1" applyAlignment="1">
      <alignment vertical="top" wrapText="1"/>
    </xf>
    <xf numFmtId="2" fontId="67" fillId="0" borderId="0" xfId="360" applyNumberFormat="1" applyFont="1" applyBorder="1" applyAlignment="1">
      <alignment horizontal="justify" wrapText="1"/>
      <protection/>
    </xf>
    <xf numFmtId="0" fontId="68" fillId="0" borderId="0" xfId="0" applyFont="1" applyFill="1" applyBorder="1" applyAlignment="1">
      <alignment vertical="top" wrapText="1"/>
    </xf>
    <xf numFmtId="0" fontId="70" fillId="0" borderId="0" xfId="0" applyFont="1" applyFill="1" applyBorder="1" applyAlignment="1">
      <alignment vertical="top" wrapText="1"/>
    </xf>
    <xf numFmtId="4" fontId="49" fillId="0" borderId="0" xfId="0" applyNumberFormat="1" applyFont="1" applyFill="1" applyBorder="1" applyAlignment="1">
      <alignment vertical="top" wrapText="1"/>
    </xf>
    <xf numFmtId="0" fontId="76" fillId="0" borderId="0" xfId="0" applyFont="1" applyFill="1" applyBorder="1" applyAlignment="1">
      <alignment vertical="top" wrapText="1"/>
    </xf>
    <xf numFmtId="0" fontId="69" fillId="0" borderId="0" xfId="0" applyNumberFormat="1" applyFont="1" applyBorder="1" applyAlignment="1">
      <alignment vertical="top" wrapText="1"/>
    </xf>
    <xf numFmtId="0" fontId="69" fillId="0" borderId="0" xfId="0" applyFont="1" applyBorder="1" applyAlignment="1">
      <alignment horizontal="left" vertical="top" wrapText="1" indent="1"/>
    </xf>
    <xf numFmtId="2" fontId="70" fillId="0" borderId="0" xfId="360" applyNumberFormat="1" applyFont="1" applyBorder="1" applyAlignment="1">
      <alignment horizontal="justify" wrapText="1"/>
      <protection/>
    </xf>
    <xf numFmtId="0" fontId="70" fillId="0" borderId="0" xfId="0" applyNumberFormat="1" applyFont="1" applyFill="1" applyBorder="1" applyAlignment="1">
      <alignment vertical="top" wrapText="1"/>
    </xf>
    <xf numFmtId="0" fontId="70" fillId="0" borderId="0" xfId="0" applyNumberFormat="1" applyFont="1" applyFill="1" applyBorder="1" applyAlignment="1">
      <alignment vertical="top" wrapText="1"/>
    </xf>
    <xf numFmtId="0" fontId="58" fillId="0" borderId="0" xfId="0" applyNumberFormat="1" applyFont="1" applyFill="1" applyBorder="1" applyAlignment="1">
      <alignment vertical="top" wrapText="1"/>
    </xf>
    <xf numFmtId="0" fontId="76" fillId="0" borderId="0" xfId="0" applyNumberFormat="1" applyFont="1" applyFill="1" applyBorder="1" applyAlignment="1">
      <alignment vertical="top" wrapText="1"/>
    </xf>
    <xf numFmtId="0" fontId="76" fillId="0" borderId="0" xfId="0" applyNumberFormat="1" applyFont="1" applyFill="1" applyBorder="1" applyAlignment="1">
      <alignment horizontal="left" vertical="top" wrapText="1" indent="1"/>
    </xf>
    <xf numFmtId="0" fontId="76" fillId="0" borderId="0" xfId="0" applyFont="1" applyFill="1" applyBorder="1" applyAlignment="1">
      <alignment horizontal="left" vertical="top" wrapText="1" indent="1"/>
    </xf>
    <xf numFmtId="0" fontId="80" fillId="0" borderId="0" xfId="0" applyFont="1" applyFill="1" applyBorder="1" applyAlignment="1">
      <alignment horizontal="left" vertical="top" wrapText="1" indent="1"/>
    </xf>
    <xf numFmtId="2" fontId="76" fillId="0" borderId="0" xfId="360" applyNumberFormat="1" applyFont="1" applyFill="1" applyBorder="1" applyAlignment="1">
      <alignment horizontal="justify" wrapText="1"/>
      <protection/>
    </xf>
    <xf numFmtId="4" fontId="70" fillId="0" borderId="0" xfId="0" applyNumberFormat="1" applyFont="1" applyFill="1" applyBorder="1" applyAlignment="1">
      <alignment horizontal="left" vertical="top" wrapText="1"/>
    </xf>
    <xf numFmtId="2" fontId="70" fillId="0" borderId="0" xfId="360" applyNumberFormat="1" applyFont="1" applyFill="1" applyBorder="1" applyAlignment="1">
      <alignment horizontal="justify" wrapText="1"/>
      <protection/>
    </xf>
    <xf numFmtId="2" fontId="70" fillId="0" borderId="0" xfId="360" applyNumberFormat="1" applyFont="1" applyFill="1" applyBorder="1" applyAlignment="1">
      <alignment horizontal="left" wrapText="1" indent="1"/>
      <protection/>
    </xf>
    <xf numFmtId="4" fontId="70" fillId="0" borderId="0" xfId="0" applyNumberFormat="1" applyFont="1" applyFill="1" applyBorder="1" applyAlignment="1">
      <alignment horizontal="left" wrapText="1" indent="1"/>
    </xf>
    <xf numFmtId="4" fontId="70" fillId="0" borderId="0" xfId="0" applyNumberFormat="1" applyFont="1" applyFill="1" applyBorder="1" applyAlignment="1">
      <alignment horizontal="left" wrapText="1"/>
    </xf>
    <xf numFmtId="0" fontId="101" fillId="0" borderId="0" xfId="374" applyFont="1" applyBorder="1" applyAlignment="1">
      <alignment vertical="center"/>
      <protection/>
    </xf>
    <xf numFmtId="0" fontId="102" fillId="0" borderId="0" xfId="374" applyFont="1" applyBorder="1" applyAlignment="1">
      <alignment vertical="center"/>
      <protection/>
    </xf>
    <xf numFmtId="0" fontId="104" fillId="0" borderId="0" xfId="374" applyFont="1" applyBorder="1" applyAlignment="1">
      <alignment horizontal="center" vertical="center"/>
      <protection/>
    </xf>
    <xf numFmtId="1" fontId="73" fillId="0" borderId="0" xfId="374" applyNumberFormat="1" applyFont="1" applyFill="1" applyBorder="1" applyAlignment="1">
      <alignment/>
      <protection/>
    </xf>
    <xf numFmtId="0" fontId="105" fillId="0" borderId="40" xfId="414" applyFont="1" applyFill="1" applyBorder="1" applyAlignment="1" applyProtection="1">
      <alignment horizontal="center" vertical="center" wrapText="1"/>
      <protection/>
    </xf>
    <xf numFmtId="178" fontId="105" fillId="41" borderId="36" xfId="395" applyNumberFormat="1" applyFont="1" applyFill="1" applyBorder="1" applyAlignment="1">
      <alignment vertical="top" wrapText="1"/>
      <protection/>
    </xf>
    <xf numFmtId="178" fontId="105" fillId="41" borderId="65" xfId="395" applyNumberFormat="1" applyFont="1" applyFill="1" applyBorder="1" applyAlignment="1">
      <alignment vertical="top" wrapText="1"/>
      <protection/>
    </xf>
    <xf numFmtId="178" fontId="105" fillId="41" borderId="59" xfId="395" applyNumberFormat="1" applyFont="1" applyFill="1" applyBorder="1" applyAlignment="1">
      <alignment vertical="top" wrapText="1"/>
      <protection/>
    </xf>
    <xf numFmtId="178" fontId="105" fillId="41" borderId="42" xfId="395" applyNumberFormat="1" applyFont="1" applyFill="1" applyBorder="1" applyAlignment="1">
      <alignment vertical="top" wrapText="1"/>
      <protection/>
    </xf>
    <xf numFmtId="0" fontId="75" fillId="0" borderId="0" xfId="374" applyFont="1" applyBorder="1" applyAlignment="1">
      <alignment horizontal="center" vertical="center"/>
      <protection/>
    </xf>
    <xf numFmtId="0" fontId="74" fillId="0" borderId="27" xfId="0" applyNumberFormat="1" applyFont="1" applyFill="1" applyBorder="1" applyAlignment="1">
      <alignment vertical="top" wrapText="1"/>
    </xf>
  </cellXfs>
  <cellStyles count="630">
    <cellStyle name="Normal" xfId="0"/>
    <cellStyle name="20 % – Poudarek1" xfId="15"/>
    <cellStyle name="20 % – Poudarek1 2" xfId="16"/>
    <cellStyle name="20 % – Poudarek1 2 2" xfId="17"/>
    <cellStyle name="20 % – Poudarek1 2 3" xfId="18"/>
    <cellStyle name="20 % – Poudarek1 2 4" xfId="19"/>
    <cellStyle name="20 % – Poudarek1 3" xfId="20"/>
    <cellStyle name="20 % – Poudarek1 3 2" xfId="21"/>
    <cellStyle name="20 % – Poudarek1 3 3" xfId="22"/>
    <cellStyle name="20 % – Poudarek1 3 4" xfId="23"/>
    <cellStyle name="20 % – Poudarek1 4" xfId="24"/>
    <cellStyle name="20 % – Poudarek1 4 2" xfId="25"/>
    <cellStyle name="20 % – Poudarek1 4 3" xfId="26"/>
    <cellStyle name="20 % – Poudarek1 4 4" xfId="27"/>
    <cellStyle name="20 % – Poudarek2" xfId="28"/>
    <cellStyle name="20 % – Poudarek2 2" xfId="29"/>
    <cellStyle name="20 % – Poudarek2 2 2" xfId="30"/>
    <cellStyle name="20 % – Poudarek2 2 3" xfId="31"/>
    <cellStyle name="20 % – Poudarek2 2 4" xfId="32"/>
    <cellStyle name="20 % – Poudarek2 3" xfId="33"/>
    <cellStyle name="20 % – Poudarek2 3 2" xfId="34"/>
    <cellStyle name="20 % – Poudarek2 3 3" xfId="35"/>
    <cellStyle name="20 % – Poudarek2 3 4" xfId="36"/>
    <cellStyle name="20 % – Poudarek2 4" xfId="37"/>
    <cellStyle name="20 % – Poudarek2 4 2" xfId="38"/>
    <cellStyle name="20 % – Poudarek2 4 3" xfId="39"/>
    <cellStyle name="20 % – Poudarek2 4 4" xfId="40"/>
    <cellStyle name="20 % – Poudarek3" xfId="41"/>
    <cellStyle name="20 % – Poudarek3 2" xfId="42"/>
    <cellStyle name="20 % – Poudarek3 2 2" xfId="43"/>
    <cellStyle name="20 % – Poudarek3 2 3" xfId="44"/>
    <cellStyle name="20 % – Poudarek3 2 4" xfId="45"/>
    <cellStyle name="20 % – Poudarek3 3" xfId="46"/>
    <cellStyle name="20 % – Poudarek3 3 2" xfId="47"/>
    <cellStyle name="20 % – Poudarek3 3 3" xfId="48"/>
    <cellStyle name="20 % – Poudarek3 3 4" xfId="49"/>
    <cellStyle name="20 % – Poudarek3 4" xfId="50"/>
    <cellStyle name="20 % – Poudarek3 4 2" xfId="51"/>
    <cellStyle name="20 % – Poudarek3 4 3" xfId="52"/>
    <cellStyle name="20 % – Poudarek3 4 4" xfId="53"/>
    <cellStyle name="20 % – Poudarek4" xfId="54"/>
    <cellStyle name="20 % – Poudarek4 2" xfId="55"/>
    <cellStyle name="20 % – Poudarek4 2 2" xfId="56"/>
    <cellStyle name="20 % – Poudarek4 2 3" xfId="57"/>
    <cellStyle name="20 % – Poudarek4 2 4" xfId="58"/>
    <cellStyle name="20 % – Poudarek4 3" xfId="59"/>
    <cellStyle name="20 % – Poudarek4 3 2" xfId="60"/>
    <cellStyle name="20 % – Poudarek4 3 3" xfId="61"/>
    <cellStyle name="20 % – Poudarek4 3 4" xfId="62"/>
    <cellStyle name="20 % – Poudarek4 4" xfId="63"/>
    <cellStyle name="20 % – Poudarek4 4 2" xfId="64"/>
    <cellStyle name="20 % – Poudarek4 4 3" xfId="65"/>
    <cellStyle name="20 % – Poudarek4 4 4" xfId="66"/>
    <cellStyle name="20 % – Poudarek5" xfId="67"/>
    <cellStyle name="20 % – Poudarek5 2" xfId="68"/>
    <cellStyle name="20 % – Poudarek5 2 2" xfId="69"/>
    <cellStyle name="20 % – Poudarek5 2 3" xfId="70"/>
    <cellStyle name="20 % – Poudarek5 2 4" xfId="71"/>
    <cellStyle name="20 % – Poudarek5 3" xfId="72"/>
    <cellStyle name="20 % – Poudarek5 3 2" xfId="73"/>
    <cellStyle name="20 % – Poudarek5 3 3" xfId="74"/>
    <cellStyle name="20 % – Poudarek5 3 4" xfId="75"/>
    <cellStyle name="20 % – Poudarek5 4" xfId="76"/>
    <cellStyle name="20 % – Poudarek5 4 2" xfId="77"/>
    <cellStyle name="20 % – Poudarek5 4 3" xfId="78"/>
    <cellStyle name="20 % – Poudarek5 4 4" xfId="79"/>
    <cellStyle name="20 % – Poudarek6" xfId="80"/>
    <cellStyle name="20 % – Poudarek6 2" xfId="81"/>
    <cellStyle name="20 % – Poudarek6 2 2" xfId="82"/>
    <cellStyle name="20 % – Poudarek6 2 3" xfId="83"/>
    <cellStyle name="20 % – Poudarek6 2 4" xfId="84"/>
    <cellStyle name="20 % – Poudarek6 3" xfId="85"/>
    <cellStyle name="20 % – Poudarek6 3 2" xfId="86"/>
    <cellStyle name="20 % – Poudarek6 3 3" xfId="87"/>
    <cellStyle name="20 % – Poudarek6 3 4" xfId="88"/>
    <cellStyle name="20 % – Poudarek6 4" xfId="89"/>
    <cellStyle name="20 % – Poudarek6 4 2" xfId="90"/>
    <cellStyle name="20 % – Poudarek6 4 3" xfId="91"/>
    <cellStyle name="20 % – Poudarek6 4 4" xfId="92"/>
    <cellStyle name="40 % – Poudarek1" xfId="93"/>
    <cellStyle name="40 % – Poudarek1 2" xfId="94"/>
    <cellStyle name="40 % – Poudarek1 2 2" xfId="95"/>
    <cellStyle name="40 % – Poudarek1 2 3" xfId="96"/>
    <cellStyle name="40 % – Poudarek1 2 4" xfId="97"/>
    <cellStyle name="40 % – Poudarek1 3" xfId="98"/>
    <cellStyle name="40 % – Poudarek1 3 2" xfId="99"/>
    <cellStyle name="40 % – Poudarek1 3 3" xfId="100"/>
    <cellStyle name="40 % – Poudarek1 3 4" xfId="101"/>
    <cellStyle name="40 % – Poudarek1 4" xfId="102"/>
    <cellStyle name="40 % – Poudarek1 4 2" xfId="103"/>
    <cellStyle name="40 % – Poudarek1 4 3" xfId="104"/>
    <cellStyle name="40 % – Poudarek1 4 4" xfId="105"/>
    <cellStyle name="40 % – Poudarek2" xfId="106"/>
    <cellStyle name="40 % – Poudarek2 2" xfId="107"/>
    <cellStyle name="40 % – Poudarek2 2 2" xfId="108"/>
    <cellStyle name="40 % – Poudarek2 2 3" xfId="109"/>
    <cellStyle name="40 % – Poudarek2 2 4" xfId="110"/>
    <cellStyle name="40 % – Poudarek2 3" xfId="111"/>
    <cellStyle name="40 % – Poudarek2 3 2" xfId="112"/>
    <cellStyle name="40 % – Poudarek2 3 3" xfId="113"/>
    <cellStyle name="40 % – Poudarek2 3 4" xfId="114"/>
    <cellStyle name="40 % – Poudarek2 4" xfId="115"/>
    <cellStyle name="40 % – Poudarek2 4 2" xfId="116"/>
    <cellStyle name="40 % – Poudarek2 4 3" xfId="117"/>
    <cellStyle name="40 % – Poudarek2 4 4" xfId="118"/>
    <cellStyle name="40 % – Poudarek3" xfId="119"/>
    <cellStyle name="40 % – Poudarek3 2" xfId="120"/>
    <cellStyle name="40 % – Poudarek3 2 2" xfId="121"/>
    <cellStyle name="40 % – Poudarek3 2 3" xfId="122"/>
    <cellStyle name="40 % – Poudarek3 2 4" xfId="123"/>
    <cellStyle name="40 % – Poudarek3 3" xfId="124"/>
    <cellStyle name="40 % – Poudarek3 3 2" xfId="125"/>
    <cellStyle name="40 % – Poudarek3 3 3" xfId="126"/>
    <cellStyle name="40 % – Poudarek3 3 4" xfId="127"/>
    <cellStyle name="40 % – Poudarek3 4" xfId="128"/>
    <cellStyle name="40 % – Poudarek3 4 2" xfId="129"/>
    <cellStyle name="40 % – Poudarek3 4 3" xfId="130"/>
    <cellStyle name="40 % – Poudarek3 4 4" xfId="131"/>
    <cellStyle name="40 % – Poudarek4" xfId="132"/>
    <cellStyle name="40 % – Poudarek4 2" xfId="133"/>
    <cellStyle name="40 % – Poudarek4 2 2" xfId="134"/>
    <cellStyle name="40 % – Poudarek4 2 3" xfId="135"/>
    <cellStyle name="40 % – Poudarek4 2 4" xfId="136"/>
    <cellStyle name="40 % – Poudarek4 3" xfId="137"/>
    <cellStyle name="40 % – Poudarek4 3 2" xfId="138"/>
    <cellStyle name="40 % – Poudarek4 3 3" xfId="139"/>
    <cellStyle name="40 % – Poudarek4 3 4" xfId="140"/>
    <cellStyle name="40 % – Poudarek4 4" xfId="141"/>
    <cellStyle name="40 % – Poudarek4 4 2" xfId="142"/>
    <cellStyle name="40 % – Poudarek4 4 3" xfId="143"/>
    <cellStyle name="40 % – Poudarek4 4 4" xfId="144"/>
    <cellStyle name="40 % – Poudarek5" xfId="145"/>
    <cellStyle name="40 % – Poudarek5 2" xfId="146"/>
    <cellStyle name="40 % – Poudarek5 2 2" xfId="147"/>
    <cellStyle name="40 % – Poudarek5 2 3" xfId="148"/>
    <cellStyle name="40 % – Poudarek5 2 4" xfId="149"/>
    <cellStyle name="40 % – Poudarek5 3" xfId="150"/>
    <cellStyle name="40 % – Poudarek5 3 2" xfId="151"/>
    <cellStyle name="40 % – Poudarek5 3 3" xfId="152"/>
    <cellStyle name="40 % – Poudarek5 3 4" xfId="153"/>
    <cellStyle name="40 % – Poudarek5 4" xfId="154"/>
    <cellStyle name="40 % – Poudarek5 4 2" xfId="155"/>
    <cellStyle name="40 % – Poudarek5 4 3" xfId="156"/>
    <cellStyle name="40 % – Poudarek5 4 4" xfId="157"/>
    <cellStyle name="40 % – Poudarek6" xfId="158"/>
    <cellStyle name="40 % – Poudarek6 2" xfId="159"/>
    <cellStyle name="40 % – Poudarek6 2 2" xfId="160"/>
    <cellStyle name="40 % – Poudarek6 2 3" xfId="161"/>
    <cellStyle name="40 % – Poudarek6 2 4" xfId="162"/>
    <cellStyle name="40 % – Poudarek6 3" xfId="163"/>
    <cellStyle name="40 % – Poudarek6 3 2" xfId="164"/>
    <cellStyle name="40 % – Poudarek6 3 3" xfId="165"/>
    <cellStyle name="40 % – Poudarek6 3 4" xfId="166"/>
    <cellStyle name="40 % – Poudarek6 4" xfId="167"/>
    <cellStyle name="40 % – Poudarek6 4 2" xfId="168"/>
    <cellStyle name="40 % – Poudarek6 4 3" xfId="169"/>
    <cellStyle name="40 % – Poudarek6 4 4" xfId="170"/>
    <cellStyle name="60 % – Poudarek1" xfId="171"/>
    <cellStyle name="60 % – Poudarek1 2" xfId="172"/>
    <cellStyle name="60 % – Poudarek1 2 2" xfId="173"/>
    <cellStyle name="60 % – Poudarek1 2 3" xfId="174"/>
    <cellStyle name="60 % – Poudarek1 2 4" xfId="175"/>
    <cellStyle name="60 % – Poudarek1 3" xfId="176"/>
    <cellStyle name="60 % – Poudarek1 3 2" xfId="177"/>
    <cellStyle name="60 % – Poudarek1 3 3" xfId="178"/>
    <cellStyle name="60 % – Poudarek1 3 4" xfId="179"/>
    <cellStyle name="60 % – Poudarek1 4" xfId="180"/>
    <cellStyle name="60 % – Poudarek1 4 2" xfId="181"/>
    <cellStyle name="60 % – Poudarek1 4 3" xfId="182"/>
    <cellStyle name="60 % – Poudarek1 4 4" xfId="183"/>
    <cellStyle name="60 % – Poudarek2" xfId="184"/>
    <cellStyle name="60 % – Poudarek2 2" xfId="185"/>
    <cellStyle name="60 % – Poudarek2 2 2" xfId="186"/>
    <cellStyle name="60 % – Poudarek2 2 3" xfId="187"/>
    <cellStyle name="60 % – Poudarek2 2 4" xfId="188"/>
    <cellStyle name="60 % – Poudarek2 3" xfId="189"/>
    <cellStyle name="60 % – Poudarek2 3 2" xfId="190"/>
    <cellStyle name="60 % – Poudarek2 3 3" xfId="191"/>
    <cellStyle name="60 % – Poudarek2 3 4" xfId="192"/>
    <cellStyle name="60 % – Poudarek2 4" xfId="193"/>
    <cellStyle name="60 % – Poudarek2 4 2" xfId="194"/>
    <cellStyle name="60 % – Poudarek2 4 3" xfId="195"/>
    <cellStyle name="60 % – Poudarek2 4 4" xfId="196"/>
    <cellStyle name="60 % – Poudarek3" xfId="197"/>
    <cellStyle name="60 % – Poudarek3 2" xfId="198"/>
    <cellStyle name="60 % – Poudarek3 2 2" xfId="199"/>
    <cellStyle name="60 % – Poudarek3 2 3" xfId="200"/>
    <cellStyle name="60 % – Poudarek3 2 4" xfId="201"/>
    <cellStyle name="60 % – Poudarek3 3" xfId="202"/>
    <cellStyle name="60 % – Poudarek3 3 2" xfId="203"/>
    <cellStyle name="60 % – Poudarek3 3 3" xfId="204"/>
    <cellStyle name="60 % – Poudarek3 3 4" xfId="205"/>
    <cellStyle name="60 % – Poudarek3 4" xfId="206"/>
    <cellStyle name="60 % – Poudarek3 4 2" xfId="207"/>
    <cellStyle name="60 % – Poudarek3 4 3" xfId="208"/>
    <cellStyle name="60 % – Poudarek3 4 4" xfId="209"/>
    <cellStyle name="60 % – Poudarek4" xfId="210"/>
    <cellStyle name="60 % – Poudarek4 2" xfId="211"/>
    <cellStyle name="60 % – Poudarek4 2 2" xfId="212"/>
    <cellStyle name="60 % – Poudarek4 2 3" xfId="213"/>
    <cellStyle name="60 % – Poudarek4 2 4" xfId="214"/>
    <cellStyle name="60 % – Poudarek4 3" xfId="215"/>
    <cellStyle name="60 % – Poudarek4 3 2" xfId="216"/>
    <cellStyle name="60 % – Poudarek4 3 3" xfId="217"/>
    <cellStyle name="60 % – Poudarek4 3 4" xfId="218"/>
    <cellStyle name="60 % – Poudarek4 4" xfId="219"/>
    <cellStyle name="60 % – Poudarek4 4 2" xfId="220"/>
    <cellStyle name="60 % – Poudarek4 4 3" xfId="221"/>
    <cellStyle name="60 % – Poudarek4 4 4" xfId="222"/>
    <cellStyle name="60 % – Poudarek5" xfId="223"/>
    <cellStyle name="60 % – Poudarek5 2" xfId="224"/>
    <cellStyle name="60 % – Poudarek5 2 2" xfId="225"/>
    <cellStyle name="60 % – Poudarek5 2 3" xfId="226"/>
    <cellStyle name="60 % – Poudarek5 2 4" xfId="227"/>
    <cellStyle name="60 % – Poudarek5 3" xfId="228"/>
    <cellStyle name="60 % – Poudarek5 3 2" xfId="229"/>
    <cellStyle name="60 % – Poudarek5 3 3" xfId="230"/>
    <cellStyle name="60 % – Poudarek5 3 4" xfId="231"/>
    <cellStyle name="60 % – Poudarek5 4" xfId="232"/>
    <cellStyle name="60 % – Poudarek5 4 2" xfId="233"/>
    <cellStyle name="60 % – Poudarek5 4 3" xfId="234"/>
    <cellStyle name="60 % – Poudarek5 4 4" xfId="235"/>
    <cellStyle name="60 % – Poudarek6" xfId="236"/>
    <cellStyle name="60 % – Poudarek6 2" xfId="237"/>
    <cellStyle name="60 % – Poudarek6 2 2" xfId="238"/>
    <cellStyle name="60 % – Poudarek6 2 3" xfId="239"/>
    <cellStyle name="60 % – Poudarek6 2 4" xfId="240"/>
    <cellStyle name="60 % – Poudarek6 3" xfId="241"/>
    <cellStyle name="60 % – Poudarek6 3 2" xfId="242"/>
    <cellStyle name="60 % – Poudarek6 3 3" xfId="243"/>
    <cellStyle name="60 % – Poudarek6 3 4" xfId="244"/>
    <cellStyle name="60 % – Poudarek6 4" xfId="245"/>
    <cellStyle name="60 % – Poudarek6 4 2" xfId="246"/>
    <cellStyle name="60 % – Poudarek6 4 3" xfId="247"/>
    <cellStyle name="60 % – Poudarek6 4 4" xfId="248"/>
    <cellStyle name="Comma 2" xfId="249"/>
    <cellStyle name="Comma 3" xfId="250"/>
    <cellStyle name="Comma_Popis del2" xfId="251"/>
    <cellStyle name="Comma_SKUPNO" xfId="252"/>
    <cellStyle name="Comma0" xfId="253"/>
    <cellStyle name="Currency [0]_B_QT" xfId="254"/>
    <cellStyle name="Currency 2" xfId="255"/>
    <cellStyle name="Currency 2 2" xfId="256"/>
    <cellStyle name="Currency 3" xfId="257"/>
    <cellStyle name="Currency 4" xfId="258"/>
    <cellStyle name="Currency_B_QT" xfId="259"/>
    <cellStyle name="Currency0" xfId="260"/>
    <cellStyle name="Date" xfId="261"/>
    <cellStyle name="Desno" xfId="262"/>
    <cellStyle name="Dobro" xfId="263"/>
    <cellStyle name="Dobro 2" xfId="264"/>
    <cellStyle name="Dobro 2 2" xfId="265"/>
    <cellStyle name="Dobro 2 3" xfId="266"/>
    <cellStyle name="Dobro 2 4" xfId="267"/>
    <cellStyle name="Dobro 3" xfId="268"/>
    <cellStyle name="Dobro 3 2" xfId="269"/>
    <cellStyle name="Dobro 3 3" xfId="270"/>
    <cellStyle name="Dobro 3 4" xfId="271"/>
    <cellStyle name="Dobro 4" xfId="272"/>
    <cellStyle name="Dobro 4 2" xfId="273"/>
    <cellStyle name="Dobro 4 3" xfId="274"/>
    <cellStyle name="Dobro 4 4" xfId="275"/>
    <cellStyle name="Euro" xfId="276"/>
    <cellStyle name="Euro 2" xfId="277"/>
    <cellStyle name="Euro 2 2" xfId="278"/>
    <cellStyle name="Euro 2 3" xfId="279"/>
    <cellStyle name="Euro 3" xfId="280"/>
    <cellStyle name="Euro 4" xfId="281"/>
    <cellStyle name="Excel Built-in Normal" xfId="282"/>
    <cellStyle name="Fixed" xfId="283"/>
    <cellStyle name="Heading 1" xfId="284"/>
    <cellStyle name="Heading 2" xfId="285"/>
    <cellStyle name="Izhod" xfId="286"/>
    <cellStyle name="Izhod 2" xfId="287"/>
    <cellStyle name="Izhod 2 2" xfId="288"/>
    <cellStyle name="Izhod 2 3" xfId="289"/>
    <cellStyle name="Izhod 2 4" xfId="290"/>
    <cellStyle name="Izhod 3" xfId="291"/>
    <cellStyle name="Izhod 3 2" xfId="292"/>
    <cellStyle name="Izhod 3 3" xfId="293"/>
    <cellStyle name="Izhod 3 4" xfId="294"/>
    <cellStyle name="Izhod 4" xfId="295"/>
    <cellStyle name="Izhod 4 2" xfId="296"/>
    <cellStyle name="Izhod 4 3" xfId="297"/>
    <cellStyle name="Izhod 4 4" xfId="298"/>
    <cellStyle name="Izračuni" xfId="299"/>
    <cellStyle name="Krepko" xfId="300"/>
    <cellStyle name="Naslov" xfId="301"/>
    <cellStyle name="Naslov 1" xfId="302"/>
    <cellStyle name="Naslov 1 1" xfId="303"/>
    <cellStyle name="Naslov 1 2" xfId="304"/>
    <cellStyle name="Naslov 1 2 2" xfId="305"/>
    <cellStyle name="Naslov 1 2 3" xfId="306"/>
    <cellStyle name="Naslov 1 2 4" xfId="307"/>
    <cellStyle name="Naslov 1 3" xfId="308"/>
    <cellStyle name="Naslov 1 3 2" xfId="309"/>
    <cellStyle name="Naslov 1 3 3" xfId="310"/>
    <cellStyle name="Naslov 1 3 4" xfId="311"/>
    <cellStyle name="Naslov 1 4" xfId="312"/>
    <cellStyle name="Naslov 1 4 2" xfId="313"/>
    <cellStyle name="Naslov 1 4 3" xfId="314"/>
    <cellStyle name="Naslov 1 4 4" xfId="315"/>
    <cellStyle name="Naslov 2" xfId="316"/>
    <cellStyle name="Naslov 2 2" xfId="317"/>
    <cellStyle name="Naslov 2 2 2" xfId="318"/>
    <cellStyle name="Naslov 2 2 3" xfId="319"/>
    <cellStyle name="Naslov 2 2 4" xfId="320"/>
    <cellStyle name="Naslov 2 3" xfId="321"/>
    <cellStyle name="Naslov 2 3 2" xfId="322"/>
    <cellStyle name="Naslov 2 3 3" xfId="323"/>
    <cellStyle name="Naslov 2 3 4" xfId="324"/>
    <cellStyle name="Naslov 2 4" xfId="325"/>
    <cellStyle name="Naslov 2 4 2" xfId="326"/>
    <cellStyle name="Naslov 2 4 3" xfId="327"/>
    <cellStyle name="Naslov 2 4 4" xfId="328"/>
    <cellStyle name="Naslov 3" xfId="329"/>
    <cellStyle name="Naslov 3 2" xfId="330"/>
    <cellStyle name="Naslov 3 2 2" xfId="331"/>
    <cellStyle name="Naslov 3 2 3" xfId="332"/>
    <cellStyle name="Naslov 3 2 4" xfId="333"/>
    <cellStyle name="Naslov 3 3" xfId="334"/>
    <cellStyle name="Naslov 3 3 2" xfId="335"/>
    <cellStyle name="Naslov 3 3 3" xfId="336"/>
    <cellStyle name="Naslov 3 3 4" xfId="337"/>
    <cellStyle name="Naslov 3 4" xfId="338"/>
    <cellStyle name="Naslov 3 4 2" xfId="339"/>
    <cellStyle name="Naslov 3 4 3" xfId="340"/>
    <cellStyle name="Naslov 3 4 4" xfId="341"/>
    <cellStyle name="Naslov 4" xfId="342"/>
    <cellStyle name="Naslov 4 2" xfId="343"/>
    <cellStyle name="Naslov 4 2 2" xfId="344"/>
    <cellStyle name="Naslov 4 2 3" xfId="345"/>
    <cellStyle name="Naslov 4 2 4" xfId="346"/>
    <cellStyle name="Naslov 4 3" xfId="347"/>
    <cellStyle name="Naslov 4 3 2" xfId="348"/>
    <cellStyle name="Naslov 4 3 3" xfId="349"/>
    <cellStyle name="Naslov 4 3 4" xfId="350"/>
    <cellStyle name="Naslov 4 4" xfId="351"/>
    <cellStyle name="Naslov 4 4 2" xfId="352"/>
    <cellStyle name="Naslov 4 4 3" xfId="353"/>
    <cellStyle name="Naslov 4 4 4" xfId="354"/>
    <cellStyle name="Naslov 5" xfId="355"/>
    <cellStyle name="Naslov 5 2" xfId="356"/>
    <cellStyle name="Naslov 5 3" xfId="357"/>
    <cellStyle name="Naslov 5 4" xfId="358"/>
    <cellStyle name="Naslov 6" xfId="359"/>
    <cellStyle name="Navadno 2" xfId="360"/>
    <cellStyle name="Navadno 2 2" xfId="361"/>
    <cellStyle name="Navadno 2 2 2" xfId="362"/>
    <cellStyle name="Navadno 2 2 2 2" xfId="363"/>
    <cellStyle name="Navadno 2 2 2 3" xfId="364"/>
    <cellStyle name="Navadno 2 2 3" xfId="365"/>
    <cellStyle name="Navadno 2 2 3 2" xfId="366"/>
    <cellStyle name="Navadno 2 2 4" xfId="367"/>
    <cellStyle name="Navadno 2 3" xfId="368"/>
    <cellStyle name="Navadno 2 3 2" xfId="369"/>
    <cellStyle name="Navadno 2 3 3" xfId="370"/>
    <cellStyle name="Navadno 2 4" xfId="371"/>
    <cellStyle name="Navadno 2 5" xfId="372"/>
    <cellStyle name="Navadno 2_Sum" xfId="373"/>
    <cellStyle name="Navadno 3" xfId="374"/>
    <cellStyle name="Navadno 3 2" xfId="375"/>
    <cellStyle name="Navadno 3 2 2" xfId="376"/>
    <cellStyle name="Navadno 3 3" xfId="377"/>
    <cellStyle name="Navadno 3_Sum" xfId="378"/>
    <cellStyle name="Navadno 4" xfId="379"/>
    <cellStyle name="Navadno 4 2" xfId="380"/>
    <cellStyle name="Navadno 4 3" xfId="381"/>
    <cellStyle name="Navadno 5" xfId="382"/>
    <cellStyle name="Navadno 5 2" xfId="383"/>
    <cellStyle name="Navadno 5 2 2" xfId="384"/>
    <cellStyle name="Navadno 5 2 3" xfId="385"/>
    <cellStyle name="Navadno 5 3" xfId="386"/>
    <cellStyle name="Navadno 6" xfId="387"/>
    <cellStyle name="Navadno 6 2" xfId="388"/>
    <cellStyle name="Navadno 6 3" xfId="389"/>
    <cellStyle name="Navadno 7" xfId="390"/>
    <cellStyle name="Navadno 9" xfId="391"/>
    <cellStyle name="Navadno_KALAMAR-PSO GREGORČIČEVA MS-16.11.04" xfId="392"/>
    <cellStyle name="Navadno_List1" xfId="393"/>
    <cellStyle name="Navadno_popGO.popravljen NL-PZI" xfId="394"/>
    <cellStyle name="Navadno_POPIS DEL-DORNBERK-1.faza-razpis 2" xfId="395"/>
    <cellStyle name="Navadno_SBRadovljica" xfId="396"/>
    <cellStyle name="Nevtralno" xfId="397"/>
    <cellStyle name="Nevtralno 2" xfId="398"/>
    <cellStyle name="Nevtralno 2 2" xfId="399"/>
    <cellStyle name="Nevtralno 2 3" xfId="400"/>
    <cellStyle name="Nevtralno 2 4" xfId="401"/>
    <cellStyle name="Nevtralno 3" xfId="402"/>
    <cellStyle name="Nevtralno 3 2" xfId="403"/>
    <cellStyle name="Nevtralno 3 3" xfId="404"/>
    <cellStyle name="Nevtralno 3 4" xfId="405"/>
    <cellStyle name="Nevtralno 4" xfId="406"/>
    <cellStyle name="Nevtralno 4 2" xfId="407"/>
    <cellStyle name="Nevtralno 4 3" xfId="408"/>
    <cellStyle name="Nevtralno 4 4" xfId="409"/>
    <cellStyle name="NORMA" xfId="410"/>
    <cellStyle name="NORMA 2" xfId="411"/>
    <cellStyle name="NORMA 3" xfId="412"/>
    <cellStyle name="Normal 10" xfId="413"/>
    <cellStyle name="Normal 10 2" xfId="414"/>
    <cellStyle name="Normal 10 3" xfId="415"/>
    <cellStyle name="Normal 2" xfId="416"/>
    <cellStyle name="Normal 2 2" xfId="417"/>
    <cellStyle name="Normal 2 3" xfId="418"/>
    <cellStyle name="Normal 2 3 2" xfId="419"/>
    <cellStyle name="Normal 2 4" xfId="420"/>
    <cellStyle name="Normal 2 5" xfId="421"/>
    <cellStyle name="Normal 2 6" xfId="422"/>
    <cellStyle name="Normal 3" xfId="423"/>
    <cellStyle name="Normal 4" xfId="424"/>
    <cellStyle name="Normal 5" xfId="425"/>
    <cellStyle name="Normal 6" xfId="426"/>
    <cellStyle name="Normal 7" xfId="427"/>
    <cellStyle name="Normal_99 Popis" xfId="428"/>
    <cellStyle name="Normal_Popis del2" xfId="429"/>
    <cellStyle name="normal1" xfId="430"/>
    <cellStyle name="normal1 2" xfId="431"/>
    <cellStyle name="normal1 3" xfId="432"/>
    <cellStyle name="Normal-10" xfId="433"/>
    <cellStyle name="Percent" xfId="434"/>
    <cellStyle name="Opomba" xfId="435"/>
    <cellStyle name="Opomba 2" xfId="436"/>
    <cellStyle name="Opomba 2 2" xfId="437"/>
    <cellStyle name="Opomba 2 3" xfId="438"/>
    <cellStyle name="Opomba 2 4" xfId="439"/>
    <cellStyle name="Opomba 3" xfId="440"/>
    <cellStyle name="Opomba 3 2" xfId="441"/>
    <cellStyle name="Opomba 3 3" xfId="442"/>
    <cellStyle name="Opomba 3 4" xfId="443"/>
    <cellStyle name="Opomba 4" xfId="444"/>
    <cellStyle name="Opomba 4 2" xfId="445"/>
    <cellStyle name="Opomba 4 3" xfId="446"/>
    <cellStyle name="Opomba 4 4" xfId="447"/>
    <cellStyle name="Opozorilo" xfId="448"/>
    <cellStyle name="Opozorilo 2" xfId="449"/>
    <cellStyle name="Opozorilo 2 2" xfId="450"/>
    <cellStyle name="Opozorilo 2 3" xfId="451"/>
    <cellStyle name="Opozorilo 2 4" xfId="452"/>
    <cellStyle name="Opozorilo 3" xfId="453"/>
    <cellStyle name="Opozorilo 3 2" xfId="454"/>
    <cellStyle name="Opozorilo 3 3" xfId="455"/>
    <cellStyle name="Opozorilo 3 4" xfId="456"/>
    <cellStyle name="Opozorilo 4" xfId="457"/>
    <cellStyle name="Opozorilo 4 2" xfId="458"/>
    <cellStyle name="Opozorilo 4 3" xfId="459"/>
    <cellStyle name="Opozorilo 4 4" xfId="460"/>
    <cellStyle name="Output 2" xfId="461"/>
    <cellStyle name="Percent_CEV1" xfId="462"/>
    <cellStyle name="Pojasnjevalno besedilo" xfId="463"/>
    <cellStyle name="Pojasnjevalno besedilo 2" xfId="464"/>
    <cellStyle name="Pojasnjevalno besedilo 2 2" xfId="465"/>
    <cellStyle name="Pojasnjevalno besedilo 2 3" xfId="466"/>
    <cellStyle name="Pojasnjevalno besedilo 2 4" xfId="467"/>
    <cellStyle name="Pojasnjevalno besedilo 3" xfId="468"/>
    <cellStyle name="Pojasnjevalno besedilo 3 2" xfId="469"/>
    <cellStyle name="Pojasnjevalno besedilo 3 3" xfId="470"/>
    <cellStyle name="Pojasnjevalno besedilo 3 4" xfId="471"/>
    <cellStyle name="Pojasnjevalno besedilo 4" xfId="472"/>
    <cellStyle name="Pojasnjevalno besedilo 4 2" xfId="473"/>
    <cellStyle name="Pojasnjevalno besedilo 4 3" xfId="474"/>
    <cellStyle name="Pojasnjevalno besedilo 4 4" xfId="475"/>
    <cellStyle name="Poudarek1" xfId="476"/>
    <cellStyle name="Poudarek1 2" xfId="477"/>
    <cellStyle name="Poudarek1 2 2" xfId="478"/>
    <cellStyle name="Poudarek1 2 3" xfId="479"/>
    <cellStyle name="Poudarek1 2 4" xfId="480"/>
    <cellStyle name="Poudarek1 3" xfId="481"/>
    <cellStyle name="Poudarek1 3 2" xfId="482"/>
    <cellStyle name="Poudarek1 3 3" xfId="483"/>
    <cellStyle name="Poudarek1 3 4" xfId="484"/>
    <cellStyle name="Poudarek1 4" xfId="485"/>
    <cellStyle name="Poudarek1 4 2" xfId="486"/>
    <cellStyle name="Poudarek1 4 3" xfId="487"/>
    <cellStyle name="Poudarek1 4 4" xfId="488"/>
    <cellStyle name="Poudarek2" xfId="489"/>
    <cellStyle name="Poudarek2 2" xfId="490"/>
    <cellStyle name="Poudarek2 2 2" xfId="491"/>
    <cellStyle name="Poudarek2 2 3" xfId="492"/>
    <cellStyle name="Poudarek2 2 4" xfId="493"/>
    <cellStyle name="Poudarek2 3" xfId="494"/>
    <cellStyle name="Poudarek2 3 2" xfId="495"/>
    <cellStyle name="Poudarek2 3 3" xfId="496"/>
    <cellStyle name="Poudarek2 3 4" xfId="497"/>
    <cellStyle name="Poudarek2 4" xfId="498"/>
    <cellStyle name="Poudarek2 4 2" xfId="499"/>
    <cellStyle name="Poudarek2 4 3" xfId="500"/>
    <cellStyle name="Poudarek2 4 4" xfId="501"/>
    <cellStyle name="Poudarek3" xfId="502"/>
    <cellStyle name="Poudarek3 2" xfId="503"/>
    <cellStyle name="Poudarek3 2 2" xfId="504"/>
    <cellStyle name="Poudarek3 2 3" xfId="505"/>
    <cellStyle name="Poudarek3 2 4" xfId="506"/>
    <cellStyle name="Poudarek3 3" xfId="507"/>
    <cellStyle name="Poudarek3 3 2" xfId="508"/>
    <cellStyle name="Poudarek3 3 3" xfId="509"/>
    <cellStyle name="Poudarek3 3 4" xfId="510"/>
    <cellStyle name="Poudarek3 4" xfId="511"/>
    <cellStyle name="Poudarek3 4 2" xfId="512"/>
    <cellStyle name="Poudarek3 4 3" xfId="513"/>
    <cellStyle name="Poudarek3 4 4" xfId="514"/>
    <cellStyle name="Poudarek4" xfId="515"/>
    <cellStyle name="Poudarek4 2" xfId="516"/>
    <cellStyle name="Poudarek4 2 2" xfId="517"/>
    <cellStyle name="Poudarek4 2 3" xfId="518"/>
    <cellStyle name="Poudarek4 2 4" xfId="519"/>
    <cellStyle name="Poudarek4 3" xfId="520"/>
    <cellStyle name="Poudarek4 3 2" xfId="521"/>
    <cellStyle name="Poudarek4 3 3" xfId="522"/>
    <cellStyle name="Poudarek4 3 4" xfId="523"/>
    <cellStyle name="Poudarek4 4" xfId="524"/>
    <cellStyle name="Poudarek4 4 2" xfId="525"/>
    <cellStyle name="Poudarek4 4 3" xfId="526"/>
    <cellStyle name="Poudarek4 4 4" xfId="527"/>
    <cellStyle name="Poudarek5" xfId="528"/>
    <cellStyle name="Poudarek5 2" xfId="529"/>
    <cellStyle name="Poudarek5 2 2" xfId="530"/>
    <cellStyle name="Poudarek5 2 3" xfId="531"/>
    <cellStyle name="Poudarek5 2 4" xfId="532"/>
    <cellStyle name="Poudarek5 3" xfId="533"/>
    <cellStyle name="Poudarek5 3 2" xfId="534"/>
    <cellStyle name="Poudarek5 3 3" xfId="535"/>
    <cellStyle name="Poudarek5 3 4" xfId="536"/>
    <cellStyle name="Poudarek5 4" xfId="537"/>
    <cellStyle name="Poudarek5 4 2" xfId="538"/>
    <cellStyle name="Poudarek5 4 3" xfId="539"/>
    <cellStyle name="Poudarek5 4 4" xfId="540"/>
    <cellStyle name="Poudarek6" xfId="541"/>
    <cellStyle name="Poudarek6 2" xfId="542"/>
    <cellStyle name="Poudarek6 2 2" xfId="543"/>
    <cellStyle name="Poudarek6 2 3" xfId="544"/>
    <cellStyle name="Poudarek6 2 4" xfId="545"/>
    <cellStyle name="Poudarek6 3" xfId="546"/>
    <cellStyle name="Poudarek6 3 2" xfId="547"/>
    <cellStyle name="Poudarek6 3 3" xfId="548"/>
    <cellStyle name="Poudarek6 3 4" xfId="549"/>
    <cellStyle name="Poudarek6 4" xfId="550"/>
    <cellStyle name="Poudarek6 4 2" xfId="551"/>
    <cellStyle name="Poudarek6 4 3" xfId="552"/>
    <cellStyle name="Poudarek6 4 4" xfId="553"/>
    <cellStyle name="Povezana celica" xfId="554"/>
    <cellStyle name="Povezana celica 2" xfId="555"/>
    <cellStyle name="Povezana celica 2 2" xfId="556"/>
    <cellStyle name="Povezana celica 2 3" xfId="557"/>
    <cellStyle name="Povezana celica 2 4" xfId="558"/>
    <cellStyle name="Povezana celica 3" xfId="559"/>
    <cellStyle name="Povezana celica 3 2" xfId="560"/>
    <cellStyle name="Povezana celica 3 3" xfId="561"/>
    <cellStyle name="Povezana celica 3 4" xfId="562"/>
    <cellStyle name="Povezana celica 4" xfId="563"/>
    <cellStyle name="Povezana celica 4 2" xfId="564"/>
    <cellStyle name="Povezana celica 4 3" xfId="565"/>
    <cellStyle name="Povezana celica 4 4" xfId="566"/>
    <cellStyle name="Preveri celico" xfId="567"/>
    <cellStyle name="Preveri celico 2" xfId="568"/>
    <cellStyle name="Preveri celico 2 2" xfId="569"/>
    <cellStyle name="Preveri celico 2 3" xfId="570"/>
    <cellStyle name="Preveri celico 2 4" xfId="571"/>
    <cellStyle name="Preveri celico 3" xfId="572"/>
    <cellStyle name="Preveri celico 3 2" xfId="573"/>
    <cellStyle name="Preveri celico 3 3" xfId="574"/>
    <cellStyle name="Preveri celico 3 4" xfId="575"/>
    <cellStyle name="Preveri celico 4" xfId="576"/>
    <cellStyle name="Preveri celico 4 2" xfId="577"/>
    <cellStyle name="Preveri celico 4 3" xfId="578"/>
    <cellStyle name="Preveri celico 4 4" xfId="579"/>
    <cellStyle name="Projekt" xfId="580"/>
    <cellStyle name="Računanje" xfId="581"/>
    <cellStyle name="Računanje 2" xfId="582"/>
    <cellStyle name="Računanje 2 2" xfId="583"/>
    <cellStyle name="Računanje 2 3" xfId="584"/>
    <cellStyle name="Računanje 2 4" xfId="585"/>
    <cellStyle name="Računanje 3" xfId="586"/>
    <cellStyle name="Računanje 3 2" xfId="587"/>
    <cellStyle name="Računanje 3 3" xfId="588"/>
    <cellStyle name="Računanje 3 4" xfId="589"/>
    <cellStyle name="Računanje 4" xfId="590"/>
    <cellStyle name="Računanje 4 2" xfId="591"/>
    <cellStyle name="Računanje 4 3" xfId="592"/>
    <cellStyle name="Računanje 4 4" xfId="593"/>
    <cellStyle name="Slabo" xfId="594"/>
    <cellStyle name="Slabo 2" xfId="595"/>
    <cellStyle name="Slabo 2 2" xfId="596"/>
    <cellStyle name="Slabo 2 3" xfId="597"/>
    <cellStyle name="Slabo 2 4" xfId="598"/>
    <cellStyle name="Slabo 3" xfId="599"/>
    <cellStyle name="Slabo 3 2" xfId="600"/>
    <cellStyle name="Slabo 3 3" xfId="601"/>
    <cellStyle name="Slabo 3 4" xfId="602"/>
    <cellStyle name="Slabo 4" xfId="603"/>
    <cellStyle name="Slabo 4 2" xfId="604"/>
    <cellStyle name="Slabo 4 3" xfId="605"/>
    <cellStyle name="Slabo 4 4" xfId="606"/>
    <cellStyle name="Slog 1" xfId="607"/>
    <cellStyle name="Slog 1 2" xfId="608"/>
    <cellStyle name="Slog 1 3" xfId="609"/>
    <cellStyle name="Total" xfId="610"/>
    <cellStyle name="Currency" xfId="611"/>
    <cellStyle name="Currency [0]" xfId="612"/>
    <cellStyle name="Comma" xfId="613"/>
    <cellStyle name="Comma [0]" xfId="614"/>
    <cellStyle name="Vejica 2" xfId="615"/>
    <cellStyle name="Vejica 3" xfId="616"/>
    <cellStyle name="Vejica 3 2" xfId="617"/>
    <cellStyle name="Vnos" xfId="618"/>
    <cellStyle name="Vnos 2" xfId="619"/>
    <cellStyle name="Vnos 2 2" xfId="620"/>
    <cellStyle name="Vnos 2 3" xfId="621"/>
    <cellStyle name="Vnos 2 4" xfId="622"/>
    <cellStyle name="Vnos 3" xfId="623"/>
    <cellStyle name="Vnos 3 2" xfId="624"/>
    <cellStyle name="Vnos 3 3" xfId="625"/>
    <cellStyle name="Vnos 3 4" xfId="626"/>
    <cellStyle name="Vnos 4" xfId="627"/>
    <cellStyle name="Vnos 4 2" xfId="628"/>
    <cellStyle name="Vnos 4 3" xfId="629"/>
    <cellStyle name="Vnos 4 4" xfId="630"/>
    <cellStyle name="Vsota" xfId="631"/>
    <cellStyle name="Vsota 2" xfId="632"/>
    <cellStyle name="Vsota 2 2" xfId="633"/>
    <cellStyle name="Vsota 2 3" xfId="634"/>
    <cellStyle name="Vsota 2 4" xfId="635"/>
    <cellStyle name="Vsota 3" xfId="636"/>
    <cellStyle name="Vsota 3 2" xfId="637"/>
    <cellStyle name="Vsota 3 3" xfId="638"/>
    <cellStyle name="Vsota 3 4" xfId="639"/>
    <cellStyle name="Vsota 4" xfId="640"/>
    <cellStyle name="Vsota 4 2" xfId="641"/>
    <cellStyle name="Vsota 4 3" xfId="642"/>
    <cellStyle name="Vsota 4 4" xfId="6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5C8526"/>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CCCC00"/>
      <rgbColor rgb="00FFCC00"/>
      <rgbColor rgb="00FF9900"/>
      <rgbColor rgb="00FF6600"/>
      <rgbColor rgb="00666699"/>
      <rgbColor rgb="0094BD5E"/>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wnloads\Objekt%20KD%20CESTA_elektro%20-%20s%20cenami%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
      <sheetName val="ELEKTRIKA OBJEKT"/>
      <sheetName val="REK.2.FAZA"/>
      <sheetName val="ELEKTRO OBJEKT 2.FAZA"/>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9"/>
  </sheetPr>
  <dimension ref="A1:F17"/>
  <sheetViews>
    <sheetView tabSelected="1" view="pageBreakPreview" zoomScaleNormal="50" zoomScaleSheetLayoutView="100" zoomScalePageLayoutView="0" workbookViewId="0" topLeftCell="A1">
      <selection activeCell="A1" sqref="A1"/>
    </sheetView>
  </sheetViews>
  <sheetFormatPr defaultColWidth="9.125" defaultRowHeight="12.75"/>
  <cols>
    <col min="1" max="1" width="7.50390625" style="1" customWidth="1"/>
    <col min="2" max="4" width="9.00390625" style="2" customWidth="1"/>
    <col min="5" max="5" width="26.875" style="2" customWidth="1"/>
    <col min="6" max="6" width="15.375" style="3" customWidth="1"/>
    <col min="7" max="8" width="15.375" style="2" customWidth="1"/>
    <col min="9" max="254" width="9.00390625" style="2" customWidth="1"/>
    <col min="255" max="16384" width="9.125" style="2" customWidth="1"/>
  </cols>
  <sheetData>
    <row r="1" spans="1:6" ht="15">
      <c r="A1" s="4"/>
      <c r="C1" s="5"/>
      <c r="D1" s="6"/>
      <c r="E1" s="6"/>
      <c r="F1" s="7"/>
    </row>
    <row r="2" spans="1:6" ht="15">
      <c r="A2" s="4"/>
      <c r="B2" s="8" t="s">
        <v>0</v>
      </c>
      <c r="C2" s="5"/>
      <c r="D2" s="6"/>
      <c r="E2" s="6"/>
      <c r="F2" s="7"/>
    </row>
    <row r="3" spans="1:6" ht="15">
      <c r="A3" s="4"/>
      <c r="B3" s="9" t="s">
        <v>1</v>
      </c>
      <c r="C3" s="5"/>
      <c r="D3" s="6"/>
      <c r="E3" s="6"/>
      <c r="F3" s="7"/>
    </row>
    <row r="4" spans="1:6" ht="15">
      <c r="A4" s="4"/>
      <c r="B4" s="9"/>
      <c r="C4" s="5"/>
      <c r="D4" s="6"/>
      <c r="E4" s="6"/>
      <c r="F4" s="7"/>
    </row>
    <row r="5" spans="1:6" ht="15">
      <c r="A5" s="4"/>
      <c r="B5" s="10" t="s">
        <v>2</v>
      </c>
      <c r="C5" s="5"/>
      <c r="D5" s="6"/>
      <c r="E5" s="6"/>
      <c r="F5" s="7"/>
    </row>
    <row r="6" spans="1:6" ht="15">
      <c r="A6" s="4"/>
      <c r="C6" s="5"/>
      <c r="D6" s="6"/>
      <c r="E6" s="6"/>
      <c r="F6" s="7"/>
    </row>
    <row r="7" spans="1:5" ht="15">
      <c r="A7" s="4"/>
      <c r="B7" s="10" t="s">
        <v>3</v>
      </c>
      <c r="C7" s="5"/>
      <c r="D7" s="6"/>
      <c r="E7" s="6"/>
    </row>
    <row r="8" spans="1:6" ht="15">
      <c r="A8" s="11"/>
      <c r="B8" s="12"/>
      <c r="C8" s="13"/>
      <c r="D8" s="14"/>
      <c r="E8" s="14"/>
      <c r="F8" s="15"/>
    </row>
    <row r="9" spans="1:6" ht="15">
      <c r="A9" s="16"/>
      <c r="B9" s="2" t="s">
        <v>4</v>
      </c>
      <c r="C9" s="5"/>
      <c r="D9" s="6"/>
      <c r="E9" s="6"/>
      <c r="F9" s="3">
        <f>+'Rekapitulacija - gradbena'!F13</f>
        <v>0</v>
      </c>
    </row>
    <row r="10" spans="1:6" ht="15">
      <c r="A10" s="16"/>
      <c r="B10" s="2" t="s">
        <v>5</v>
      </c>
      <c r="C10" s="5"/>
      <c r="D10" s="6"/>
      <c r="E10" s="6"/>
      <c r="F10" s="3">
        <f>+'Rekapitulacija - obrtniška'!F19</f>
        <v>0</v>
      </c>
    </row>
    <row r="11" spans="1:6" ht="15">
      <c r="A11" s="16"/>
      <c r="B11" s="2" t="s">
        <v>6</v>
      </c>
      <c r="C11" s="5"/>
      <c r="D11" s="6"/>
      <c r="E11" s="6"/>
      <c r="F11" s="3">
        <f>+'0.2'!G27</f>
        <v>0</v>
      </c>
    </row>
    <row r="12" spans="1:6" ht="15">
      <c r="A12" s="16"/>
      <c r="B12" s="2" t="s">
        <v>7</v>
      </c>
      <c r="C12" s="5"/>
      <c r="D12" s="6"/>
      <c r="E12" s="6"/>
      <c r="F12" s="3">
        <f>+'REK.'!G36</f>
        <v>0</v>
      </c>
    </row>
    <row r="13" spans="1:6" ht="15">
      <c r="A13" s="16"/>
      <c r="B13" s="2" t="s">
        <v>1670</v>
      </c>
      <c r="C13" s="5"/>
      <c r="D13" s="6"/>
      <c r="E13" s="6"/>
      <c r="F13" s="3">
        <f>+'Rekapitulacija - ZUNANJA'!F17</f>
        <v>0</v>
      </c>
    </row>
    <row r="14" spans="1:5" ht="15">
      <c r="A14" s="16"/>
      <c r="C14" s="5"/>
      <c r="D14" s="6"/>
      <c r="E14" s="6"/>
    </row>
    <row r="15" spans="1:6" ht="15">
      <c r="A15" s="17"/>
      <c r="B15" s="18" t="s">
        <v>8</v>
      </c>
      <c r="C15" s="19"/>
      <c r="D15" s="20"/>
      <c r="E15" s="20"/>
      <c r="F15" s="21">
        <f>SUM(F9:F14)</f>
        <v>0</v>
      </c>
    </row>
    <row r="16" spans="1:6" ht="15">
      <c r="A16" s="17"/>
      <c r="B16" s="2" t="s">
        <v>9</v>
      </c>
      <c r="C16" s="5"/>
      <c r="D16" s="6"/>
      <c r="E16" s="6"/>
      <c r="F16" s="3">
        <f>+F15*0.22</f>
        <v>0</v>
      </c>
    </row>
    <row r="17" spans="1:6" ht="15">
      <c r="A17" s="17"/>
      <c r="B17" s="22" t="s">
        <v>10</v>
      </c>
      <c r="C17" s="23"/>
      <c r="D17" s="24"/>
      <c r="E17" s="25"/>
      <c r="F17" s="26">
        <f>+F15+F16</f>
        <v>0</v>
      </c>
    </row>
  </sheetData>
  <sheetProtection selectLockedCells="1" selectUnlockedCells="1"/>
  <printOptions/>
  <pageMargins left="0.9840277777777777" right="0.19652777777777777" top="0.7875" bottom="0.7875" header="0.5118055555555555" footer="0"/>
  <pageSetup horizontalDpi="300" verticalDpi="300" orientation="portrait" paperSize="9" scale="75"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sheetPr>
    <tabColor indexed="50"/>
  </sheetPr>
  <dimension ref="A1:G19"/>
  <sheetViews>
    <sheetView view="pageBreakPreview" zoomScaleNormal="50" zoomScaleSheetLayoutView="100" zoomScalePageLayoutView="0" workbookViewId="0" topLeftCell="A1">
      <selection activeCell="A1" sqref="A1"/>
    </sheetView>
  </sheetViews>
  <sheetFormatPr defaultColWidth="9.125" defaultRowHeight="12.75"/>
  <cols>
    <col min="1" max="1" width="7.50390625" style="140" customWidth="1"/>
    <col min="2" max="4" width="9.00390625" style="136" customWidth="1"/>
    <col min="5" max="5" width="26.875" style="136" customWidth="1"/>
    <col min="6" max="6" width="17.50390625" style="3" customWidth="1"/>
    <col min="7" max="7" width="15.375" style="151" customWidth="1"/>
    <col min="8" max="8" width="15.375" style="136" customWidth="1"/>
    <col min="9" max="254" width="9.00390625" style="136" customWidth="1"/>
    <col min="255" max="16384" width="9.125" style="115" customWidth="1"/>
  </cols>
  <sheetData>
    <row r="1" spans="1:6" ht="15">
      <c r="A1" s="152"/>
      <c r="C1" s="153"/>
      <c r="D1" s="154"/>
      <c r="E1" s="154"/>
      <c r="F1" s="7"/>
    </row>
    <row r="2" spans="1:6" ht="15">
      <c r="A2" s="152"/>
      <c r="C2" s="153"/>
      <c r="D2" s="154"/>
      <c r="E2" s="154"/>
      <c r="F2" s="7"/>
    </row>
    <row r="3" spans="1:5" ht="15">
      <c r="A3" s="152"/>
      <c r="B3" s="155" t="s">
        <v>269</v>
      </c>
      <c r="C3" s="153"/>
      <c r="D3" s="154"/>
      <c r="E3" s="154"/>
    </row>
    <row r="4" spans="1:5" ht="15">
      <c r="A4" s="152"/>
      <c r="B4" s="155"/>
      <c r="C4" s="153"/>
      <c r="D4" s="154"/>
      <c r="E4" s="154"/>
    </row>
    <row r="5" spans="1:7" ht="15">
      <c r="A5" s="156"/>
      <c r="B5" s="157"/>
      <c r="C5" s="158"/>
      <c r="D5" s="159"/>
      <c r="E5" s="159"/>
      <c r="F5" s="160"/>
      <c r="G5" s="161"/>
    </row>
    <row r="6" spans="1:6" ht="15">
      <c r="A6" s="162">
        <v>1</v>
      </c>
      <c r="B6" s="136" t="str">
        <f>+krovskokleparska!B2</f>
        <v>KROVSKO KLEPARSKA DELA</v>
      </c>
      <c r="C6" s="153"/>
      <c r="D6" s="154"/>
      <c r="E6" s="154"/>
      <c r="F6" s="15">
        <f>+krovskokleparska!F67</f>
        <v>0</v>
      </c>
    </row>
    <row r="7" spans="1:6" ht="15">
      <c r="A7" s="162">
        <v>2</v>
      </c>
      <c r="B7" s="136" t="str">
        <f>+ključavničarska!B2</f>
        <v>KLJUČAVNIČARSKA DELA</v>
      </c>
      <c r="C7" s="153"/>
      <c r="D7" s="154"/>
      <c r="E7" s="154"/>
      <c r="F7" s="15">
        <f>+ključavničarska!F65</f>
        <v>0</v>
      </c>
    </row>
    <row r="8" spans="1:6" ht="15">
      <c r="A8" s="162">
        <v>3</v>
      </c>
      <c r="B8" s="136" t="str">
        <f>+'lepljeni nosilci'!B2</f>
        <v>LEPLJENI NOSILCI</v>
      </c>
      <c r="C8" s="153"/>
      <c r="D8" s="154"/>
      <c r="E8" s="154"/>
      <c r="F8" s="15">
        <f>+'lepljeni nosilci'!F31</f>
        <v>0</v>
      </c>
    </row>
    <row r="9" spans="1:6" ht="15">
      <c r="A9" s="162">
        <v>4</v>
      </c>
      <c r="B9" s="136" t="str">
        <f>+keramičarska!B2</f>
        <v>KERAMIČARSKA DELA</v>
      </c>
      <c r="C9" s="153"/>
      <c r="D9" s="154"/>
      <c r="E9" s="154"/>
      <c r="F9" s="15">
        <f>+keramičarska!F44</f>
        <v>0</v>
      </c>
    </row>
    <row r="10" spans="1:6" ht="15">
      <c r="A10" s="162">
        <v>5</v>
      </c>
      <c r="B10" s="136" t="str">
        <f>+tlakarska!B2</f>
        <v>TLAKARSKA  DELA</v>
      </c>
      <c r="C10" s="153"/>
      <c r="D10" s="154"/>
      <c r="E10" s="154"/>
      <c r="F10" s="15">
        <f>+tlakarska!F43</f>
        <v>0</v>
      </c>
    </row>
    <row r="11" spans="1:6" ht="15">
      <c r="A11" s="162">
        <v>6</v>
      </c>
      <c r="B11" s="136" t="str">
        <f>+'mavčnokartonska '!B2</f>
        <v>MAVČNOKARTONSKA DELA</v>
      </c>
      <c r="C11" s="153"/>
      <c r="D11" s="154"/>
      <c r="E11" s="154"/>
      <c r="F11" s="15">
        <f>+'mavčnokartonska '!F61</f>
        <v>0</v>
      </c>
    </row>
    <row r="12" spans="1:6" ht="15">
      <c r="A12" s="162">
        <v>7</v>
      </c>
      <c r="B12" s="136" t="str">
        <f>+mizarska!B2</f>
        <v>MIZARSKA DELA</v>
      </c>
      <c r="C12" s="153"/>
      <c r="D12" s="154"/>
      <c r="E12" s="154"/>
      <c r="F12" s="15">
        <f>+mizarska!F93</f>
        <v>0</v>
      </c>
    </row>
    <row r="13" spans="1:6" ht="15">
      <c r="A13" s="162">
        <v>8</v>
      </c>
      <c r="B13" s="136" t="str">
        <f>+'Alu  stavbno pohištvo '!B2</f>
        <v>ALU / PVC STAVBNO POHIŠTVO</v>
      </c>
      <c r="C13" s="153"/>
      <c r="D13" s="154"/>
      <c r="E13" s="154"/>
      <c r="F13" s="15">
        <f>SUM('Alu  stavbno pohištvo '!F116)</f>
        <v>0</v>
      </c>
    </row>
    <row r="14" spans="1:6" ht="15">
      <c r="A14" s="162">
        <v>9</v>
      </c>
      <c r="B14" s="136" t="str">
        <f>+slikopleskarska!B2</f>
        <v>SLIKOPLESKARSKA DELA</v>
      </c>
      <c r="C14" s="153"/>
      <c r="D14" s="154"/>
      <c r="E14" s="154"/>
      <c r="F14" s="15">
        <f>SUM(slikopleskarska!G44)</f>
        <v>0</v>
      </c>
    </row>
    <row r="15" spans="1:6" ht="15">
      <c r="A15" s="162">
        <v>10</v>
      </c>
      <c r="B15" s="136" t="s">
        <v>270</v>
      </c>
      <c r="C15" s="153"/>
      <c r="D15" s="154"/>
      <c r="E15" s="154"/>
      <c r="F15" s="15">
        <f>SUM('fasaderska dela'!F41)</f>
        <v>0</v>
      </c>
    </row>
    <row r="16" spans="1:6" ht="15">
      <c r="A16" s="162">
        <v>11</v>
      </c>
      <c r="B16" s="136" t="s">
        <v>271</v>
      </c>
      <c r="C16" s="153"/>
      <c r="D16" s="154"/>
      <c r="E16" s="154"/>
      <c r="F16" s="15">
        <f>+'sportna oprema'!G40</f>
        <v>0</v>
      </c>
    </row>
    <row r="17" spans="1:6" ht="15">
      <c r="A17" s="162">
        <v>12</v>
      </c>
      <c r="B17" s="136" t="s">
        <v>272</v>
      </c>
      <c r="C17" s="153"/>
      <c r="D17" s="154"/>
      <c r="E17" s="154"/>
      <c r="F17" s="15">
        <f>SUM('dvižna ploščad'!G24)</f>
        <v>0</v>
      </c>
    </row>
    <row r="18" spans="1:6" ht="15">
      <c r="A18" s="162"/>
      <c r="C18" s="153"/>
      <c r="D18" s="154"/>
      <c r="E18" s="154"/>
      <c r="F18" s="15"/>
    </row>
    <row r="19" spans="1:6" ht="15">
      <c r="A19" s="163"/>
      <c r="B19" s="164" t="s">
        <v>273</v>
      </c>
      <c r="C19" s="165"/>
      <c r="D19" s="166"/>
      <c r="E19" s="166"/>
      <c r="F19" s="49">
        <f>SUM(F6:F17)</f>
        <v>0</v>
      </c>
    </row>
  </sheetData>
  <sheetProtection selectLockedCells="1" selectUnlockedCells="1"/>
  <printOptions/>
  <pageMargins left="0.9840277777777777" right="0.19652777777777777" top="0.7875" bottom="0.7875" header="0.5118055555555555" footer="0"/>
  <pageSetup horizontalDpi="300" verticalDpi="300" orientation="portrait" paperSize="9" scale="75"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sheetPr>
    <tabColor indexed="13"/>
  </sheetPr>
  <dimension ref="A2:IO74"/>
  <sheetViews>
    <sheetView view="pageBreakPreview" zoomScale="55" zoomScaleNormal="50" zoomScaleSheetLayoutView="55" zoomScalePageLayoutView="0" workbookViewId="0" topLeftCell="A1">
      <selection activeCell="A1" sqref="A1"/>
    </sheetView>
  </sheetViews>
  <sheetFormatPr defaultColWidth="9.125" defaultRowHeight="12.75"/>
  <cols>
    <col min="1" max="1" width="6.50390625" style="167" customWidth="1"/>
    <col min="2" max="2" width="67.50390625" style="111" customWidth="1"/>
    <col min="3" max="3" width="10.625" style="112" customWidth="1"/>
    <col min="4" max="4" width="13.375" style="168" customWidth="1"/>
    <col min="5" max="5" width="17.00390625" style="169" customWidth="1"/>
    <col min="6" max="6" width="15.375" style="169" customWidth="1"/>
    <col min="7" max="248" width="9.125" style="114" customWidth="1"/>
    <col min="249" max="16384" width="9.125" style="115" customWidth="1"/>
  </cols>
  <sheetData>
    <row r="2" spans="1:3" ht="15">
      <c r="A2" s="170"/>
      <c r="B2" s="117" t="s">
        <v>274</v>
      </c>
      <c r="C2" s="118"/>
    </row>
    <row r="3" spans="1:3" ht="15">
      <c r="A3" s="170"/>
      <c r="B3" s="117"/>
      <c r="C3" s="118"/>
    </row>
    <row r="4" spans="1:5" ht="54.75" customHeight="1">
      <c r="A4" s="755" t="s">
        <v>275</v>
      </c>
      <c r="B4" s="755"/>
      <c r="C4" s="755"/>
      <c r="D4" s="755"/>
      <c r="E4" s="755"/>
    </row>
    <row r="5" spans="1:5" ht="15">
      <c r="A5" s="170"/>
      <c r="B5" s="171"/>
      <c r="C5" s="88"/>
      <c r="D5" s="89"/>
      <c r="E5" s="172"/>
    </row>
    <row r="6" spans="1:5" ht="12.75" customHeight="1">
      <c r="A6" s="756" t="s">
        <v>276</v>
      </c>
      <c r="B6" s="756"/>
      <c r="C6" s="174"/>
      <c r="D6" s="175"/>
      <c r="E6" s="175"/>
    </row>
    <row r="7" spans="1:5" ht="53.25" customHeight="1">
      <c r="A7" s="756" t="s">
        <v>277</v>
      </c>
      <c r="B7" s="756"/>
      <c r="C7" s="756"/>
      <c r="D7" s="756"/>
      <c r="E7" s="756"/>
    </row>
    <row r="8" spans="1:5" ht="15">
      <c r="A8" s="170"/>
      <c r="B8" s="176"/>
      <c r="C8" s="174"/>
      <c r="D8" s="175"/>
      <c r="E8" s="175"/>
    </row>
    <row r="9" spans="1:5" ht="12.75" customHeight="1">
      <c r="A9" s="756" t="s">
        <v>278</v>
      </c>
      <c r="B9" s="756"/>
      <c r="C9" s="174"/>
      <c r="D9" s="175"/>
      <c r="E9" s="175"/>
    </row>
    <row r="10" spans="1:5" ht="15">
      <c r="A10" s="170"/>
      <c r="B10" s="176" t="s">
        <v>279</v>
      </c>
      <c r="C10" s="174"/>
      <c r="D10" s="175"/>
      <c r="E10" s="175"/>
    </row>
    <row r="11" spans="1:5" ht="37.5" customHeight="1">
      <c r="A11" s="170"/>
      <c r="B11" s="756" t="s">
        <v>280</v>
      </c>
      <c r="C11" s="756"/>
      <c r="D11" s="756"/>
      <c r="E11" s="756"/>
    </row>
    <row r="12" spans="1:5" ht="39" customHeight="1">
      <c r="A12" s="170"/>
      <c r="B12" s="756" t="s">
        <v>281</v>
      </c>
      <c r="C12" s="756"/>
      <c r="D12" s="756"/>
      <c r="E12" s="756"/>
    </row>
    <row r="13" spans="1:5" ht="16.5" customHeight="1">
      <c r="A13" s="170"/>
      <c r="B13" s="756" t="s">
        <v>282</v>
      </c>
      <c r="C13" s="756"/>
      <c r="D13" s="756"/>
      <c r="E13" s="756"/>
    </row>
    <row r="14" spans="1:5" ht="16.5" customHeight="1">
      <c r="A14" s="170"/>
      <c r="B14" s="756" t="s">
        <v>283</v>
      </c>
      <c r="C14" s="756"/>
      <c r="D14" s="756"/>
      <c r="E14" s="756"/>
    </row>
    <row r="15" spans="1:5" ht="15">
      <c r="A15" s="170"/>
      <c r="B15" s="176"/>
      <c r="C15" s="174"/>
      <c r="D15" s="175"/>
      <c r="E15" s="175"/>
    </row>
    <row r="16" spans="1:5" ht="12.75" customHeight="1">
      <c r="A16" s="756" t="s">
        <v>284</v>
      </c>
      <c r="B16" s="756"/>
      <c r="C16" s="174"/>
      <c r="D16" s="175"/>
      <c r="E16" s="175"/>
    </row>
    <row r="17" spans="1:5" ht="16.5" customHeight="1">
      <c r="A17" s="170"/>
      <c r="B17" s="176" t="s">
        <v>285</v>
      </c>
      <c r="C17" s="174"/>
      <c r="D17" s="175"/>
      <c r="E17" s="175"/>
    </row>
    <row r="18" spans="1:5" ht="16.5" customHeight="1">
      <c r="A18" s="170"/>
      <c r="B18" s="176" t="s">
        <v>286</v>
      </c>
      <c r="C18" s="174"/>
      <c r="D18" s="175"/>
      <c r="E18" s="175"/>
    </row>
    <row r="19" spans="1:5" ht="33" customHeight="1">
      <c r="A19" s="170"/>
      <c r="B19" s="756" t="s">
        <v>287</v>
      </c>
      <c r="C19" s="756"/>
      <c r="D19" s="756"/>
      <c r="E19" s="756"/>
    </row>
    <row r="20" spans="1:5" ht="16.5" customHeight="1">
      <c r="A20" s="170"/>
      <c r="B20" s="176" t="s">
        <v>288</v>
      </c>
      <c r="C20" s="174"/>
      <c r="D20" s="175"/>
      <c r="E20" s="175"/>
    </row>
    <row r="21" spans="1:5" ht="16.5" customHeight="1">
      <c r="A21" s="170"/>
      <c r="B21" s="756" t="s">
        <v>289</v>
      </c>
      <c r="C21" s="756"/>
      <c r="D21" s="756"/>
      <c r="E21" s="756"/>
    </row>
    <row r="22" spans="1:5" ht="16.5" customHeight="1">
      <c r="A22" s="170"/>
      <c r="B22" s="176" t="s">
        <v>290</v>
      </c>
      <c r="C22" s="174"/>
      <c r="D22" s="175"/>
      <c r="E22" s="175"/>
    </row>
    <row r="23" spans="1:5" ht="33" customHeight="1">
      <c r="A23" s="170"/>
      <c r="B23" s="756" t="s">
        <v>291</v>
      </c>
      <c r="C23" s="756"/>
      <c r="D23" s="756"/>
      <c r="E23" s="756"/>
    </row>
    <row r="24" spans="1:5" ht="15">
      <c r="A24" s="170"/>
      <c r="B24" s="176" t="s">
        <v>292</v>
      </c>
      <c r="C24" s="174"/>
      <c r="D24" s="175"/>
      <c r="E24" s="175"/>
    </row>
    <row r="25" spans="1:5" ht="15">
      <c r="A25" s="170"/>
      <c r="B25" s="176" t="s">
        <v>293</v>
      </c>
      <c r="C25" s="174"/>
      <c r="D25" s="175"/>
      <c r="E25" s="175"/>
    </row>
    <row r="26" spans="1:5" ht="15">
      <c r="A26" s="170"/>
      <c r="B26" s="176"/>
      <c r="C26" s="174"/>
      <c r="D26" s="175"/>
      <c r="E26" s="175"/>
    </row>
    <row r="27" spans="1:5" ht="12.75" customHeight="1">
      <c r="A27" s="756" t="s">
        <v>294</v>
      </c>
      <c r="B27" s="756"/>
      <c r="C27" s="756"/>
      <c r="D27" s="756"/>
      <c r="E27" s="756"/>
    </row>
    <row r="28" spans="1:5" ht="15">
      <c r="A28" s="170"/>
      <c r="B28" s="176"/>
      <c r="C28" s="174"/>
      <c r="D28" s="175"/>
      <c r="E28" s="175"/>
    </row>
    <row r="29" spans="1:5" ht="72.75" customHeight="1">
      <c r="A29" s="756" t="s">
        <v>295</v>
      </c>
      <c r="B29" s="756"/>
      <c r="C29" s="756"/>
      <c r="D29" s="756"/>
      <c r="E29" s="756"/>
    </row>
    <row r="30" spans="1:5" ht="15">
      <c r="A30" s="170"/>
      <c r="B30" s="176"/>
      <c r="C30" s="174"/>
      <c r="D30" s="175"/>
      <c r="E30" s="175"/>
    </row>
    <row r="31" spans="1:5" ht="15">
      <c r="A31" s="170"/>
      <c r="B31" s="176"/>
      <c r="C31" s="174"/>
      <c r="D31" s="175"/>
      <c r="E31" s="175"/>
    </row>
    <row r="32" spans="1:249" s="135" customFormat="1" ht="331.5" customHeight="1">
      <c r="A32" s="177" t="s">
        <v>296</v>
      </c>
      <c r="B32" s="178" t="s">
        <v>297</v>
      </c>
      <c r="C32" s="118" t="s">
        <v>35</v>
      </c>
      <c r="D32" s="168">
        <v>225</v>
      </c>
      <c r="E32" s="3"/>
      <c r="F32" s="3">
        <f>+D32*E32</f>
        <v>0</v>
      </c>
      <c r="IO32" s="136"/>
    </row>
    <row r="33" spans="1:249" s="135" customFormat="1" ht="15">
      <c r="A33" s="177"/>
      <c r="B33" s="179"/>
      <c r="C33" s="118"/>
      <c r="D33" s="168"/>
      <c r="E33" s="3"/>
      <c r="F33" s="180"/>
      <c r="IO33" s="136"/>
    </row>
    <row r="34" spans="1:249" s="135" customFormat="1" ht="329.25" customHeight="1">
      <c r="A34" s="177" t="s">
        <v>298</v>
      </c>
      <c r="B34" s="178" t="s">
        <v>299</v>
      </c>
      <c r="C34" s="118" t="s">
        <v>35</v>
      </c>
      <c r="D34" s="168">
        <v>55</v>
      </c>
      <c r="E34" s="3"/>
      <c r="F34" s="3">
        <f>+D34*E34</f>
        <v>0</v>
      </c>
      <c r="IO34" s="136"/>
    </row>
    <row r="35" spans="1:249" s="135" customFormat="1" ht="15">
      <c r="A35" s="177"/>
      <c r="B35" s="179"/>
      <c r="C35" s="118"/>
      <c r="D35" s="168"/>
      <c r="E35" s="3"/>
      <c r="F35" s="180"/>
      <c r="IO35" s="136"/>
    </row>
    <row r="36" spans="1:249" s="135" customFormat="1" ht="111" customHeight="1">
      <c r="A36" s="167" t="s">
        <v>300</v>
      </c>
      <c r="B36" s="179" t="s">
        <v>301</v>
      </c>
      <c r="C36" s="112" t="s">
        <v>17</v>
      </c>
      <c r="D36" s="168">
        <v>51</v>
      </c>
      <c r="E36" s="3"/>
      <c r="F36" s="3">
        <f>+D36*E36</f>
        <v>0</v>
      </c>
      <c r="IO36" s="136"/>
    </row>
    <row r="37" spans="1:249" s="135" customFormat="1" ht="15">
      <c r="A37" s="167"/>
      <c r="B37" s="179"/>
      <c r="C37" s="112"/>
      <c r="D37" s="168"/>
      <c r="E37" s="3"/>
      <c r="F37" s="181"/>
      <c r="IO37" s="136"/>
    </row>
    <row r="38" spans="1:249" s="135" customFormat="1" ht="111" customHeight="1">
      <c r="A38" s="167" t="s">
        <v>302</v>
      </c>
      <c r="B38" s="179" t="s">
        <v>303</v>
      </c>
      <c r="C38" s="112" t="s">
        <v>17</v>
      </c>
      <c r="D38" s="168">
        <v>13</v>
      </c>
      <c r="E38" s="3"/>
      <c r="F38" s="3">
        <f>+D38*E38</f>
        <v>0</v>
      </c>
      <c r="IO38" s="136"/>
    </row>
    <row r="39" spans="1:249" s="135" customFormat="1" ht="15">
      <c r="A39" s="167"/>
      <c r="B39" s="179"/>
      <c r="C39" s="112"/>
      <c r="D39" s="168"/>
      <c r="E39" s="3"/>
      <c r="F39" s="181"/>
      <c r="IO39" s="136"/>
    </row>
    <row r="40" spans="1:249" s="135" customFormat="1" ht="15">
      <c r="A40" s="167"/>
      <c r="B40" s="179"/>
      <c r="C40" s="112"/>
      <c r="D40" s="168"/>
      <c r="E40" s="3"/>
      <c r="F40" s="181"/>
      <c r="IO40" s="136"/>
    </row>
    <row r="41" spans="1:249" s="135" customFormat="1" ht="109.5" customHeight="1">
      <c r="A41" s="167" t="s">
        <v>304</v>
      </c>
      <c r="B41" s="179" t="s">
        <v>305</v>
      </c>
      <c r="C41" s="112" t="s">
        <v>17</v>
      </c>
      <c r="D41" s="168">
        <v>22</v>
      </c>
      <c r="E41" s="3"/>
      <c r="F41" s="3">
        <f>+D41*E41</f>
        <v>0</v>
      </c>
      <c r="I41" s="182"/>
      <c r="IO41" s="136"/>
    </row>
    <row r="42" spans="1:249" s="135" customFormat="1" ht="15">
      <c r="A42" s="167"/>
      <c r="B42" s="179"/>
      <c r="C42" s="112"/>
      <c r="D42" s="168"/>
      <c r="E42" s="169"/>
      <c r="F42" s="169"/>
      <c r="IO42" s="136"/>
    </row>
    <row r="43" spans="1:249" s="135" customFormat="1" ht="111" customHeight="1">
      <c r="A43" s="167" t="s">
        <v>306</v>
      </c>
      <c r="B43" s="179" t="s">
        <v>307</v>
      </c>
      <c r="C43" s="112" t="s">
        <v>17</v>
      </c>
      <c r="D43" s="168">
        <v>15</v>
      </c>
      <c r="E43" s="3"/>
      <c r="F43" s="3">
        <f>+D43*E43</f>
        <v>0</v>
      </c>
      <c r="IO43" s="136"/>
    </row>
    <row r="44" spans="1:249" s="135" customFormat="1" ht="15">
      <c r="A44" s="167"/>
      <c r="B44" s="179"/>
      <c r="C44" s="112"/>
      <c r="D44" s="168"/>
      <c r="E44" s="169"/>
      <c r="F44" s="169"/>
      <c r="IO44" s="136"/>
    </row>
    <row r="45" spans="1:249" s="135" customFormat="1" ht="68.25" customHeight="1">
      <c r="A45" s="167" t="s">
        <v>308</v>
      </c>
      <c r="B45" s="183" t="s">
        <v>309</v>
      </c>
      <c r="C45" s="184" t="s">
        <v>17</v>
      </c>
      <c r="D45" s="168">
        <v>18</v>
      </c>
      <c r="E45" s="3"/>
      <c r="F45" s="3">
        <f>+D45*E45</f>
        <v>0</v>
      </c>
      <c r="IO45" s="136"/>
    </row>
    <row r="46" spans="1:249" s="135" customFormat="1" ht="14.25" customHeight="1">
      <c r="A46" s="167"/>
      <c r="B46" s="183"/>
      <c r="C46" s="184"/>
      <c r="D46" s="168"/>
      <c r="E46" s="169"/>
      <c r="F46" s="185"/>
      <c r="IO46" s="136"/>
    </row>
    <row r="47" spans="1:249" s="135" customFormat="1" ht="46.5">
      <c r="A47" s="167" t="s">
        <v>310</v>
      </c>
      <c r="B47" s="179" t="s">
        <v>311</v>
      </c>
      <c r="C47" s="184"/>
      <c r="D47" s="168"/>
      <c r="E47" s="3"/>
      <c r="F47" s="3">
        <f>+D47*E47</f>
        <v>0</v>
      </c>
      <c r="IO47" s="136"/>
    </row>
    <row r="48" spans="1:249" s="135" customFormat="1" ht="15">
      <c r="A48" s="167"/>
      <c r="B48" s="186" t="s">
        <v>312</v>
      </c>
      <c r="C48" s="184"/>
      <c r="D48" s="168"/>
      <c r="E48" s="3"/>
      <c r="F48" s="3"/>
      <c r="IO48" s="136"/>
    </row>
    <row r="49" spans="1:249" s="135" customFormat="1" ht="30.75">
      <c r="A49" s="167"/>
      <c r="B49" s="186" t="s">
        <v>313</v>
      </c>
      <c r="C49" s="184"/>
      <c r="D49" s="168"/>
      <c r="E49" s="3"/>
      <c r="F49" s="3"/>
      <c r="IO49" s="136"/>
    </row>
    <row r="50" spans="1:249" s="135" customFormat="1" ht="15">
      <c r="A50" s="167"/>
      <c r="B50" s="186" t="s">
        <v>314</v>
      </c>
      <c r="C50" s="184"/>
      <c r="D50" s="168"/>
      <c r="E50" s="3"/>
      <c r="F50" s="3"/>
      <c r="IO50" s="136"/>
    </row>
    <row r="51" spans="1:249" s="135" customFormat="1" ht="15">
      <c r="A51" s="167"/>
      <c r="B51" s="186" t="s">
        <v>315</v>
      </c>
      <c r="C51" s="184"/>
      <c r="D51" s="168"/>
      <c r="E51" s="3"/>
      <c r="F51" s="3"/>
      <c r="IO51" s="136"/>
    </row>
    <row r="52" spans="1:249" s="135" customFormat="1" ht="15">
      <c r="A52" s="167"/>
      <c r="B52" s="186" t="s">
        <v>316</v>
      </c>
      <c r="C52" s="184"/>
      <c r="D52" s="168"/>
      <c r="E52" s="3"/>
      <c r="F52" s="3"/>
      <c r="IO52" s="136"/>
    </row>
    <row r="53" spans="1:249" s="135" customFormat="1" ht="15">
      <c r="A53" s="167"/>
      <c r="B53" s="186" t="s">
        <v>317</v>
      </c>
      <c r="C53" s="184"/>
      <c r="D53" s="168"/>
      <c r="E53" s="3"/>
      <c r="F53" s="3"/>
      <c r="IO53" s="136"/>
    </row>
    <row r="54" spans="1:249" s="135" customFormat="1" ht="15">
      <c r="A54" s="167"/>
      <c r="B54" s="186" t="s">
        <v>318</v>
      </c>
      <c r="C54" s="184"/>
      <c r="D54" s="168"/>
      <c r="E54" s="3"/>
      <c r="F54" s="3"/>
      <c r="IO54" s="136"/>
    </row>
    <row r="55" spans="1:249" s="135" customFormat="1" ht="15">
      <c r="A55" s="167"/>
      <c r="B55" s="186" t="s">
        <v>319</v>
      </c>
      <c r="C55" s="184"/>
      <c r="D55" s="168"/>
      <c r="E55" s="3"/>
      <c r="F55" s="3"/>
      <c r="IO55" s="136"/>
    </row>
    <row r="56" spans="1:249" s="135" customFormat="1" ht="30.75">
      <c r="A56" s="167"/>
      <c r="B56" s="186" t="s">
        <v>320</v>
      </c>
      <c r="C56" s="184"/>
      <c r="D56" s="168"/>
      <c r="E56" s="3"/>
      <c r="F56" s="3"/>
      <c r="IO56" s="136"/>
    </row>
    <row r="57" spans="1:249" s="135" customFormat="1" ht="15">
      <c r="A57" s="167"/>
      <c r="B57" s="186" t="s">
        <v>321</v>
      </c>
      <c r="C57" s="184"/>
      <c r="D57" s="168"/>
      <c r="E57" s="3"/>
      <c r="F57" s="3"/>
      <c r="IO57" s="136"/>
    </row>
    <row r="58" spans="1:249" s="135" customFormat="1" ht="30.75">
      <c r="A58" s="167"/>
      <c r="B58" s="186" t="s">
        <v>322</v>
      </c>
      <c r="C58" s="184"/>
      <c r="D58" s="168"/>
      <c r="E58" s="3"/>
      <c r="F58" s="3"/>
      <c r="IO58" s="136"/>
    </row>
    <row r="59" spans="1:249" s="135" customFormat="1" ht="62.25">
      <c r="A59" s="167"/>
      <c r="B59" s="186" t="s">
        <v>323</v>
      </c>
      <c r="C59" s="184"/>
      <c r="D59" s="168"/>
      <c r="E59" s="3"/>
      <c r="F59" s="3"/>
      <c r="IO59" s="136"/>
    </row>
    <row r="60" spans="1:249" s="135" customFormat="1" ht="83.25" customHeight="1">
      <c r="A60" s="167"/>
      <c r="B60" s="187" t="s">
        <v>324</v>
      </c>
      <c r="C60" s="184"/>
      <c r="D60" s="168"/>
      <c r="E60" s="3"/>
      <c r="F60" s="3"/>
      <c r="IO60" s="136"/>
    </row>
    <row r="61" spans="1:249" s="135" customFormat="1" ht="36.75" customHeight="1">
      <c r="A61" s="167"/>
      <c r="B61" s="186" t="s">
        <v>325</v>
      </c>
      <c r="C61" s="184"/>
      <c r="D61" s="168"/>
      <c r="E61" s="3"/>
      <c r="F61" s="3"/>
      <c r="IO61" s="136"/>
    </row>
    <row r="62" spans="1:249" s="135" customFormat="1" ht="46.5">
      <c r="A62" s="167"/>
      <c r="B62" s="186" t="s">
        <v>326</v>
      </c>
      <c r="C62" s="184"/>
      <c r="D62" s="168"/>
      <c r="E62" s="3"/>
      <c r="F62" s="3"/>
      <c r="IO62" s="136"/>
    </row>
    <row r="63" spans="1:249" s="135" customFormat="1" ht="46.5">
      <c r="A63" s="167"/>
      <c r="B63" s="186" t="s">
        <v>327</v>
      </c>
      <c r="C63" s="184" t="s">
        <v>15</v>
      </c>
      <c r="D63" s="168">
        <v>2</v>
      </c>
      <c r="E63" s="3"/>
      <c r="F63" s="3">
        <f>+D63*E63</f>
        <v>0</v>
      </c>
      <c r="IO63" s="136"/>
    </row>
    <row r="64" spans="1:249" s="135" customFormat="1" ht="15">
      <c r="A64" s="167"/>
      <c r="B64" s="183"/>
      <c r="C64" s="184"/>
      <c r="D64" s="168"/>
      <c r="E64" s="3"/>
      <c r="F64" s="3"/>
      <c r="IO64" s="136"/>
    </row>
    <row r="65" spans="1:249" s="135" customFormat="1" ht="138" customHeight="1">
      <c r="A65" s="167" t="s">
        <v>328</v>
      </c>
      <c r="B65" s="183" t="s">
        <v>329</v>
      </c>
      <c r="C65" s="184" t="s">
        <v>35</v>
      </c>
      <c r="D65" s="168">
        <v>85</v>
      </c>
      <c r="E65" s="3"/>
      <c r="F65" s="3">
        <f>+D65*E65</f>
        <v>0</v>
      </c>
      <c r="IO65" s="136"/>
    </row>
    <row r="66" spans="1:249" s="135" customFormat="1" ht="15">
      <c r="A66" s="167"/>
      <c r="B66" s="183"/>
      <c r="C66" s="184"/>
      <c r="D66" s="168"/>
      <c r="E66" s="169"/>
      <c r="F66" s="185"/>
      <c r="IO66" s="136"/>
    </row>
    <row r="67" spans="1:6" ht="15">
      <c r="A67" s="177"/>
      <c r="B67" s="188" t="s">
        <v>330</v>
      </c>
      <c r="C67" s="189"/>
      <c r="D67" s="190"/>
      <c r="E67" s="191"/>
      <c r="F67" s="192">
        <f>SUM(F32:F66)</f>
        <v>0</v>
      </c>
    </row>
    <row r="68" ht="13.5" customHeight="1"/>
    <row r="69" spans="2:6" ht="15">
      <c r="B69" s="115"/>
      <c r="C69" s="193"/>
      <c r="D69" s="194"/>
      <c r="E69" s="195"/>
      <c r="F69" s="195"/>
    </row>
    <row r="70" spans="2:3" ht="15">
      <c r="B70" s="115"/>
      <c r="C70" s="196"/>
    </row>
    <row r="71" ht="15">
      <c r="B71" s="136"/>
    </row>
    <row r="72" spans="2:6" ht="15">
      <c r="B72" s="757"/>
      <c r="C72" s="757"/>
      <c r="D72" s="757"/>
      <c r="E72" s="757"/>
      <c r="F72" s="757"/>
    </row>
    <row r="73" ht="15">
      <c r="B73" s="197"/>
    </row>
    <row r="74" ht="15">
      <c r="B74" s="150"/>
    </row>
  </sheetData>
  <sheetProtection selectLockedCells="1" selectUnlockedCells="1"/>
  <mergeCells count="15">
    <mergeCell ref="A27:E27"/>
    <mergeCell ref="A29:E29"/>
    <mergeCell ref="B72:F72"/>
    <mergeCell ref="B13:E13"/>
    <mergeCell ref="B14:E14"/>
    <mergeCell ref="A16:B16"/>
    <mergeCell ref="B19:E19"/>
    <mergeCell ref="B21:E21"/>
    <mergeCell ref="B23:E23"/>
    <mergeCell ref="A4:E4"/>
    <mergeCell ref="A6:B6"/>
    <mergeCell ref="A7:E7"/>
    <mergeCell ref="A9:B9"/>
    <mergeCell ref="B11:E11"/>
    <mergeCell ref="B12:E12"/>
  </mergeCells>
  <printOptions/>
  <pageMargins left="0.9840277777777777" right="0.19652777777777777" top="0.7875" bottom="0.7875" header="0.5118055555555555" footer="0"/>
  <pageSetup horizontalDpi="300" verticalDpi="300" orientation="portrait" paperSize="9" scale="70" r:id="rId1"/>
  <headerFooter alignWithMargins="0">
    <oddFooter>&amp;C&amp;P/&amp;N</oddFooter>
  </headerFooter>
  <rowBreaks count="2" manualBreakCount="2">
    <brk id="32" max="255" man="1"/>
    <brk id="46" max="255" man="1"/>
  </rowBreaks>
</worksheet>
</file>

<file path=xl/worksheets/sheet12.xml><?xml version="1.0" encoding="utf-8"?>
<worksheet xmlns="http://schemas.openxmlformats.org/spreadsheetml/2006/main" xmlns:r="http://schemas.openxmlformats.org/officeDocument/2006/relationships">
  <sheetPr>
    <tabColor indexed="13"/>
  </sheetPr>
  <dimension ref="A1:IV73"/>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50390625" style="32" customWidth="1"/>
    <col min="2" max="2" width="65.625" style="33" customWidth="1"/>
    <col min="3" max="3" width="10.625" style="34" customWidth="1"/>
    <col min="4" max="4" width="18.00390625" style="80" customWidth="1"/>
    <col min="5" max="5" width="13.25390625" style="80" customWidth="1"/>
    <col min="6" max="6" width="17.375" style="80" customWidth="1"/>
    <col min="7" max="250" width="9.125" style="35" customWidth="1"/>
    <col min="251" max="16384" width="9.125" style="36" customWidth="1"/>
  </cols>
  <sheetData>
    <row r="1" spans="1:256" s="202" customFormat="1" ht="15">
      <c r="A1" s="198"/>
      <c r="B1" s="199"/>
      <c r="C1" s="200"/>
      <c r="D1" s="201"/>
      <c r="E1" s="201"/>
      <c r="F1" s="201"/>
      <c r="IQ1" s="203"/>
      <c r="IR1" s="203"/>
      <c r="IS1" s="203"/>
      <c r="IT1" s="203"/>
      <c r="IU1" s="203"/>
      <c r="IV1" s="203"/>
    </row>
    <row r="2" spans="1:256" s="202" customFormat="1" ht="15">
      <c r="A2" s="204"/>
      <c r="B2" s="205" t="s">
        <v>331</v>
      </c>
      <c r="C2" s="206"/>
      <c r="D2" s="201"/>
      <c r="E2" s="201"/>
      <c r="F2" s="201"/>
      <c r="IQ2" s="203"/>
      <c r="IR2" s="203"/>
      <c r="IS2" s="203"/>
      <c r="IT2" s="203"/>
      <c r="IU2" s="203"/>
      <c r="IV2" s="203"/>
    </row>
    <row r="3" spans="1:256" s="202" customFormat="1" ht="15">
      <c r="A3" s="204"/>
      <c r="B3" s="205"/>
      <c r="C3" s="206"/>
      <c r="D3" s="201"/>
      <c r="E3" s="201"/>
      <c r="F3" s="201"/>
      <c r="IQ3" s="203"/>
      <c r="IR3" s="203"/>
      <c r="IS3" s="203"/>
      <c r="IT3" s="203"/>
      <c r="IU3" s="203"/>
      <c r="IV3" s="203"/>
    </row>
    <row r="4" spans="1:256" s="202" customFormat="1" ht="57.75" customHeight="1">
      <c r="A4" s="758" t="s">
        <v>275</v>
      </c>
      <c r="B4" s="758"/>
      <c r="C4" s="758"/>
      <c r="D4" s="758"/>
      <c r="E4" s="758"/>
      <c r="F4" s="758"/>
      <c r="IQ4" s="203"/>
      <c r="IR4" s="203"/>
      <c r="IS4" s="203"/>
      <c r="IT4" s="203"/>
      <c r="IU4" s="203"/>
      <c r="IV4" s="203"/>
    </row>
    <row r="5" spans="1:256" s="202" customFormat="1" ht="16.5" customHeight="1">
      <c r="A5" s="207"/>
      <c r="B5" s="208"/>
      <c r="C5" s="208"/>
      <c r="D5" s="208"/>
      <c r="E5" s="208"/>
      <c r="F5" s="209"/>
      <c r="IQ5" s="203"/>
      <c r="IR5" s="203"/>
      <c r="IS5" s="203"/>
      <c r="IT5" s="203"/>
      <c r="IU5" s="203"/>
      <c r="IV5" s="203"/>
    </row>
    <row r="6" spans="1:256" s="202" customFormat="1" ht="16.5" customHeight="1">
      <c r="A6" s="207"/>
      <c r="B6" s="208" t="s">
        <v>276</v>
      </c>
      <c r="C6" s="208"/>
      <c r="D6" s="208"/>
      <c r="E6" s="208"/>
      <c r="F6" s="209"/>
      <c r="IQ6" s="203"/>
      <c r="IR6" s="203"/>
      <c r="IS6" s="203"/>
      <c r="IT6" s="203"/>
      <c r="IU6" s="203"/>
      <c r="IV6" s="203"/>
    </row>
    <row r="7" spans="1:256" s="202" customFormat="1" ht="51.75" customHeight="1">
      <c r="A7" s="207"/>
      <c r="B7" s="759" t="s">
        <v>332</v>
      </c>
      <c r="C7" s="759"/>
      <c r="D7" s="759"/>
      <c r="E7" s="759"/>
      <c r="F7" s="209"/>
      <c r="IQ7" s="203"/>
      <c r="IR7" s="203"/>
      <c r="IS7" s="203"/>
      <c r="IT7" s="203"/>
      <c r="IU7" s="203"/>
      <c r="IV7" s="203"/>
    </row>
    <row r="8" spans="1:256" s="202" customFormat="1" ht="16.5" customHeight="1">
      <c r="A8" s="207"/>
      <c r="B8" s="208"/>
      <c r="C8" s="208"/>
      <c r="D8" s="208"/>
      <c r="E8" s="208"/>
      <c r="F8" s="209"/>
      <c r="IQ8" s="203"/>
      <c r="IR8" s="203"/>
      <c r="IS8" s="203"/>
      <c r="IT8" s="203"/>
      <c r="IU8" s="203"/>
      <c r="IV8" s="203"/>
    </row>
    <row r="9" spans="1:256" s="202" customFormat="1" ht="16.5" customHeight="1">
      <c r="A9" s="207"/>
      <c r="B9" s="208" t="s">
        <v>333</v>
      </c>
      <c r="C9" s="208"/>
      <c r="D9" s="208"/>
      <c r="E9" s="208"/>
      <c r="F9" s="209"/>
      <c r="IQ9" s="203"/>
      <c r="IR9" s="203"/>
      <c r="IS9" s="203"/>
      <c r="IT9" s="203"/>
      <c r="IU9" s="203"/>
      <c r="IV9" s="203"/>
    </row>
    <row r="10" spans="1:256" s="202" customFormat="1" ht="33.75" customHeight="1">
      <c r="A10" s="207"/>
      <c r="B10" s="760" t="s">
        <v>334</v>
      </c>
      <c r="C10" s="760"/>
      <c r="D10" s="760"/>
      <c r="E10" s="760"/>
      <c r="F10" s="209"/>
      <c r="IQ10" s="203"/>
      <c r="IR10" s="203"/>
      <c r="IS10" s="203"/>
      <c r="IT10" s="203"/>
      <c r="IU10" s="203"/>
      <c r="IV10" s="203"/>
    </row>
    <row r="11" spans="1:256" s="202" customFormat="1" ht="33" customHeight="1">
      <c r="A11" s="207"/>
      <c r="B11" s="760" t="s">
        <v>335</v>
      </c>
      <c r="C11" s="760"/>
      <c r="D11" s="760"/>
      <c r="E11" s="760"/>
      <c r="F11" s="209"/>
      <c r="IQ11" s="203"/>
      <c r="IR11" s="203"/>
      <c r="IS11" s="203"/>
      <c r="IT11" s="203"/>
      <c r="IU11" s="203"/>
      <c r="IV11" s="203"/>
    </row>
    <row r="12" spans="1:256" s="202" customFormat="1" ht="18.75" customHeight="1">
      <c r="A12" s="207"/>
      <c r="B12" s="760" t="s">
        <v>336</v>
      </c>
      <c r="C12" s="760"/>
      <c r="D12" s="760"/>
      <c r="E12" s="760"/>
      <c r="F12" s="209"/>
      <c r="IQ12" s="203"/>
      <c r="IR12" s="203"/>
      <c r="IS12" s="203"/>
      <c r="IT12" s="203"/>
      <c r="IU12" s="203"/>
      <c r="IV12" s="203"/>
    </row>
    <row r="13" spans="1:256" s="202" customFormat="1" ht="33" customHeight="1">
      <c r="A13" s="207"/>
      <c r="B13" s="760" t="s">
        <v>337</v>
      </c>
      <c r="C13" s="760"/>
      <c r="D13" s="760"/>
      <c r="E13" s="760"/>
      <c r="F13" s="209"/>
      <c r="IQ13" s="203"/>
      <c r="IR13" s="203"/>
      <c r="IS13" s="203"/>
      <c r="IT13" s="203"/>
      <c r="IU13" s="203"/>
      <c r="IV13" s="203"/>
    </row>
    <row r="14" spans="1:256" s="202" customFormat="1" ht="16.5" customHeight="1">
      <c r="A14" s="207"/>
      <c r="B14" s="760" t="s">
        <v>338</v>
      </c>
      <c r="C14" s="760"/>
      <c r="D14" s="760"/>
      <c r="E14" s="760"/>
      <c r="F14" s="209"/>
      <c r="IQ14" s="203"/>
      <c r="IR14" s="203"/>
      <c r="IS14" s="203"/>
      <c r="IT14" s="203"/>
      <c r="IU14" s="203"/>
      <c r="IV14" s="203"/>
    </row>
    <row r="15" spans="1:256" s="202" customFormat="1" ht="16.5" customHeight="1">
      <c r="A15" s="207"/>
      <c r="B15" s="208"/>
      <c r="C15" s="208"/>
      <c r="D15" s="208"/>
      <c r="E15" s="208"/>
      <c r="F15" s="209"/>
      <c r="IQ15" s="203"/>
      <c r="IR15" s="203"/>
      <c r="IS15" s="203"/>
      <c r="IT15" s="203"/>
      <c r="IU15" s="203"/>
      <c r="IV15" s="203"/>
    </row>
    <row r="16" spans="1:256" s="202" customFormat="1" ht="16.5" customHeight="1">
      <c r="A16" s="207"/>
      <c r="B16" s="208" t="s">
        <v>339</v>
      </c>
      <c r="C16" s="208"/>
      <c r="D16" s="208"/>
      <c r="E16" s="208"/>
      <c r="F16" s="209"/>
      <c r="IQ16" s="203"/>
      <c r="IR16" s="203"/>
      <c r="IS16" s="203"/>
      <c r="IT16" s="203"/>
      <c r="IU16" s="203"/>
      <c r="IV16" s="203"/>
    </row>
    <row r="17" spans="1:256" s="202" customFormat="1" ht="33.75" customHeight="1">
      <c r="A17" s="207"/>
      <c r="B17" s="760" t="s">
        <v>340</v>
      </c>
      <c r="C17" s="760"/>
      <c r="D17" s="760"/>
      <c r="E17" s="760"/>
      <c r="F17" s="209"/>
      <c r="IQ17" s="203"/>
      <c r="IR17" s="203"/>
      <c r="IS17" s="203"/>
      <c r="IT17" s="203"/>
      <c r="IU17" s="203"/>
      <c r="IV17" s="203"/>
    </row>
    <row r="18" spans="1:256" s="202" customFormat="1" ht="33" customHeight="1">
      <c r="A18" s="207"/>
      <c r="B18" s="760" t="s">
        <v>334</v>
      </c>
      <c r="C18" s="760"/>
      <c r="D18" s="760"/>
      <c r="E18" s="760"/>
      <c r="F18" s="209"/>
      <c r="IQ18" s="203"/>
      <c r="IR18" s="203"/>
      <c r="IS18" s="203"/>
      <c r="IT18" s="203"/>
      <c r="IU18" s="203"/>
      <c r="IV18" s="203"/>
    </row>
    <row r="19" spans="1:256" s="202" customFormat="1" ht="33" customHeight="1">
      <c r="A19" s="207"/>
      <c r="B19" s="760" t="s">
        <v>341</v>
      </c>
      <c r="C19" s="760"/>
      <c r="D19" s="760"/>
      <c r="E19" s="760"/>
      <c r="F19" s="209"/>
      <c r="IQ19" s="203"/>
      <c r="IR19" s="203"/>
      <c r="IS19" s="203"/>
      <c r="IT19" s="203"/>
      <c r="IU19" s="203"/>
      <c r="IV19" s="203"/>
    </row>
    <row r="20" spans="1:256" s="202" customFormat="1" ht="16.5" customHeight="1">
      <c r="A20" s="207"/>
      <c r="B20" s="760" t="s">
        <v>342</v>
      </c>
      <c r="C20" s="760"/>
      <c r="D20" s="760"/>
      <c r="E20" s="760"/>
      <c r="F20" s="209"/>
      <c r="IQ20" s="203"/>
      <c r="IR20" s="203"/>
      <c r="IS20" s="203"/>
      <c r="IT20" s="203"/>
      <c r="IU20" s="203"/>
      <c r="IV20" s="203"/>
    </row>
    <row r="21" spans="1:256" s="202" customFormat="1" ht="31.5" customHeight="1">
      <c r="A21" s="207"/>
      <c r="B21" s="760" t="s">
        <v>343</v>
      </c>
      <c r="C21" s="760"/>
      <c r="D21" s="760"/>
      <c r="E21" s="760"/>
      <c r="F21" s="209"/>
      <c r="IQ21" s="203"/>
      <c r="IR21" s="203"/>
      <c r="IS21" s="203"/>
      <c r="IT21" s="203"/>
      <c r="IU21" s="203"/>
      <c r="IV21" s="203"/>
    </row>
    <row r="22" spans="1:256" s="202" customFormat="1" ht="16.5" customHeight="1">
      <c r="A22" s="207"/>
      <c r="B22" s="208"/>
      <c r="C22" s="208"/>
      <c r="D22" s="208"/>
      <c r="E22" s="208"/>
      <c r="F22" s="209"/>
      <c r="IQ22" s="203"/>
      <c r="IR22" s="203"/>
      <c r="IS22" s="203"/>
      <c r="IT22" s="203"/>
      <c r="IU22" s="203"/>
      <c r="IV22" s="203"/>
    </row>
    <row r="23" spans="1:256" s="202" customFormat="1" ht="16.5" customHeight="1">
      <c r="A23" s="207"/>
      <c r="B23" s="208" t="s">
        <v>284</v>
      </c>
      <c r="C23" s="208"/>
      <c r="D23" s="208"/>
      <c r="E23" s="208"/>
      <c r="F23" s="209"/>
      <c r="IQ23" s="203"/>
      <c r="IR23" s="203"/>
      <c r="IS23" s="203"/>
      <c r="IT23" s="203"/>
      <c r="IU23" s="203"/>
      <c r="IV23" s="203"/>
    </row>
    <row r="24" spans="1:256" s="202" customFormat="1" ht="16.5" customHeight="1">
      <c r="A24" s="207"/>
      <c r="B24" s="760" t="s">
        <v>344</v>
      </c>
      <c r="C24" s="760"/>
      <c r="D24" s="760"/>
      <c r="E24" s="760"/>
      <c r="F24" s="209"/>
      <c r="IQ24" s="203"/>
      <c r="IR24" s="203"/>
      <c r="IS24" s="203"/>
      <c r="IT24" s="203"/>
      <c r="IU24" s="203"/>
      <c r="IV24" s="203"/>
    </row>
    <row r="25" spans="1:256" s="202" customFormat="1" ht="16.5" customHeight="1">
      <c r="A25" s="207"/>
      <c r="B25" s="760" t="s">
        <v>345</v>
      </c>
      <c r="C25" s="760"/>
      <c r="D25" s="760"/>
      <c r="E25" s="760"/>
      <c r="F25" s="209"/>
      <c r="IQ25" s="203"/>
      <c r="IR25" s="203"/>
      <c r="IS25" s="203"/>
      <c r="IT25" s="203"/>
      <c r="IU25" s="203"/>
      <c r="IV25" s="203"/>
    </row>
    <row r="26" spans="1:256" s="202" customFormat="1" ht="33" customHeight="1">
      <c r="A26" s="207"/>
      <c r="B26" s="760" t="s">
        <v>346</v>
      </c>
      <c r="C26" s="760"/>
      <c r="D26" s="760"/>
      <c r="E26" s="760"/>
      <c r="F26" s="209"/>
      <c r="IQ26" s="203"/>
      <c r="IR26" s="203"/>
      <c r="IS26" s="203"/>
      <c r="IT26" s="203"/>
      <c r="IU26" s="203"/>
      <c r="IV26" s="203"/>
    </row>
    <row r="27" spans="1:256" s="202" customFormat="1" ht="16.5" customHeight="1">
      <c r="A27" s="207"/>
      <c r="B27" s="760" t="s">
        <v>347</v>
      </c>
      <c r="C27" s="760"/>
      <c r="D27" s="760"/>
      <c r="E27" s="760"/>
      <c r="F27" s="209"/>
      <c r="IQ27" s="203"/>
      <c r="IR27" s="203"/>
      <c r="IS27" s="203"/>
      <c r="IT27" s="203"/>
      <c r="IU27" s="203"/>
      <c r="IV27" s="203"/>
    </row>
    <row r="28" spans="1:256" s="202" customFormat="1" ht="16.5" customHeight="1">
      <c r="A28" s="207"/>
      <c r="B28" s="760" t="s">
        <v>348</v>
      </c>
      <c r="C28" s="760"/>
      <c r="D28" s="760"/>
      <c r="E28" s="760"/>
      <c r="F28" s="209"/>
      <c r="IQ28" s="203"/>
      <c r="IR28" s="203"/>
      <c r="IS28" s="203"/>
      <c r="IT28" s="203"/>
      <c r="IU28" s="203"/>
      <c r="IV28" s="203"/>
    </row>
    <row r="29" spans="1:256" s="202" customFormat="1" ht="16.5" customHeight="1">
      <c r="A29" s="207"/>
      <c r="B29" s="760" t="s">
        <v>349</v>
      </c>
      <c r="C29" s="760"/>
      <c r="D29" s="760"/>
      <c r="E29" s="760"/>
      <c r="F29" s="209"/>
      <c r="IQ29" s="203"/>
      <c r="IR29" s="203"/>
      <c r="IS29" s="203"/>
      <c r="IT29" s="203"/>
      <c r="IU29" s="203"/>
      <c r="IV29" s="203"/>
    </row>
    <row r="30" spans="1:256" s="202" customFormat="1" ht="16.5" customHeight="1">
      <c r="A30" s="207"/>
      <c r="B30" s="760" t="s">
        <v>350</v>
      </c>
      <c r="C30" s="760"/>
      <c r="D30" s="760"/>
      <c r="E30" s="760"/>
      <c r="F30" s="209"/>
      <c r="IQ30" s="203"/>
      <c r="IR30" s="203"/>
      <c r="IS30" s="203"/>
      <c r="IT30" s="203"/>
      <c r="IU30" s="203"/>
      <c r="IV30" s="203"/>
    </row>
    <row r="31" spans="1:256" s="202" customFormat="1" ht="16.5" customHeight="1">
      <c r="A31" s="207"/>
      <c r="B31" s="760" t="s">
        <v>351</v>
      </c>
      <c r="C31" s="760"/>
      <c r="D31" s="760"/>
      <c r="E31" s="760"/>
      <c r="F31" s="209"/>
      <c r="IQ31" s="203"/>
      <c r="IR31" s="203"/>
      <c r="IS31" s="203"/>
      <c r="IT31" s="203"/>
      <c r="IU31" s="203"/>
      <c r="IV31" s="203"/>
    </row>
    <row r="32" spans="1:256" s="202" customFormat="1" ht="16.5" customHeight="1">
      <c r="A32" s="207"/>
      <c r="B32" s="760" t="s">
        <v>352</v>
      </c>
      <c r="C32" s="760"/>
      <c r="D32" s="760"/>
      <c r="E32" s="760"/>
      <c r="F32" s="209"/>
      <c r="IQ32" s="203"/>
      <c r="IR32" s="203"/>
      <c r="IS32" s="203"/>
      <c r="IT32" s="203"/>
      <c r="IU32" s="203"/>
      <c r="IV32" s="203"/>
    </row>
    <row r="33" spans="1:256" s="202" customFormat="1" ht="16.5" customHeight="1">
      <c r="A33" s="207"/>
      <c r="B33" s="760" t="s">
        <v>353</v>
      </c>
      <c r="C33" s="760"/>
      <c r="D33" s="760"/>
      <c r="E33" s="760"/>
      <c r="F33" s="209"/>
      <c r="IQ33" s="203"/>
      <c r="IR33" s="203"/>
      <c r="IS33" s="203"/>
      <c r="IT33" s="203"/>
      <c r="IU33" s="203"/>
      <c r="IV33" s="203"/>
    </row>
    <row r="34" spans="1:256" s="202" customFormat="1" ht="16.5" customHeight="1">
      <c r="A34" s="207"/>
      <c r="B34" s="760" t="s">
        <v>354</v>
      </c>
      <c r="C34" s="760"/>
      <c r="D34" s="760"/>
      <c r="E34" s="760"/>
      <c r="F34" s="209"/>
      <c r="IQ34" s="203"/>
      <c r="IR34" s="203"/>
      <c r="IS34" s="203"/>
      <c r="IT34" s="203"/>
      <c r="IU34" s="203"/>
      <c r="IV34" s="203"/>
    </row>
    <row r="35" spans="1:256" s="202" customFormat="1" ht="16.5" customHeight="1">
      <c r="A35" s="207"/>
      <c r="B35" s="760" t="s">
        <v>355</v>
      </c>
      <c r="C35" s="760"/>
      <c r="D35" s="760"/>
      <c r="E35" s="760"/>
      <c r="F35" s="209"/>
      <c r="IQ35" s="203"/>
      <c r="IR35" s="203"/>
      <c r="IS35" s="203"/>
      <c r="IT35" s="203"/>
      <c r="IU35" s="203"/>
      <c r="IV35" s="203"/>
    </row>
    <row r="36" spans="1:256" s="202" customFormat="1" ht="33" customHeight="1">
      <c r="A36" s="207"/>
      <c r="B36" s="760" t="s">
        <v>356</v>
      </c>
      <c r="C36" s="760"/>
      <c r="D36" s="760"/>
      <c r="E36" s="760"/>
      <c r="F36" s="209"/>
      <c r="IQ36" s="203"/>
      <c r="IR36" s="203"/>
      <c r="IS36" s="203"/>
      <c r="IT36" s="203"/>
      <c r="IU36" s="203"/>
      <c r="IV36" s="203"/>
    </row>
    <row r="37" spans="1:256" s="202" customFormat="1" ht="16.5" customHeight="1">
      <c r="A37" s="207"/>
      <c r="B37" s="760" t="s">
        <v>357</v>
      </c>
      <c r="C37" s="760"/>
      <c r="D37" s="760"/>
      <c r="E37" s="760"/>
      <c r="F37" s="209"/>
      <c r="IQ37" s="203"/>
      <c r="IR37" s="203"/>
      <c r="IS37" s="203"/>
      <c r="IT37" s="203"/>
      <c r="IU37" s="203"/>
      <c r="IV37" s="203"/>
    </row>
    <row r="38" spans="1:256" s="202" customFormat="1" ht="16.5" customHeight="1">
      <c r="A38" s="207"/>
      <c r="B38" s="760" t="s">
        <v>358</v>
      </c>
      <c r="C38" s="760"/>
      <c r="D38" s="760"/>
      <c r="E38" s="760"/>
      <c r="F38" s="209"/>
      <c r="IQ38" s="203"/>
      <c r="IR38" s="203"/>
      <c r="IS38" s="203"/>
      <c r="IT38" s="203"/>
      <c r="IU38" s="203"/>
      <c r="IV38" s="203"/>
    </row>
    <row r="39" spans="1:256" s="202" customFormat="1" ht="16.5" customHeight="1">
      <c r="A39" s="207"/>
      <c r="B39" s="760" t="s">
        <v>359</v>
      </c>
      <c r="C39" s="760"/>
      <c r="D39" s="760"/>
      <c r="E39" s="760"/>
      <c r="F39" s="209"/>
      <c r="IQ39" s="203"/>
      <c r="IR39" s="203"/>
      <c r="IS39" s="203"/>
      <c r="IT39" s="203"/>
      <c r="IU39" s="203"/>
      <c r="IV39" s="203"/>
    </row>
    <row r="40" spans="1:256" s="202" customFormat="1" ht="16.5" customHeight="1">
      <c r="A40" s="207"/>
      <c r="B40" s="208"/>
      <c r="C40" s="208"/>
      <c r="D40" s="208"/>
      <c r="E40" s="208"/>
      <c r="F40" s="209"/>
      <c r="IQ40" s="203"/>
      <c r="IR40" s="203"/>
      <c r="IS40" s="203"/>
      <c r="IT40" s="203"/>
      <c r="IU40" s="203"/>
      <c r="IV40" s="203"/>
    </row>
    <row r="41" spans="1:256" s="202" customFormat="1" ht="31.5" customHeight="1">
      <c r="A41" s="207"/>
      <c r="B41" s="760" t="s">
        <v>360</v>
      </c>
      <c r="C41" s="760"/>
      <c r="D41" s="760"/>
      <c r="E41" s="760"/>
      <c r="F41" s="209"/>
      <c r="IQ41" s="203"/>
      <c r="IR41" s="203"/>
      <c r="IS41" s="203"/>
      <c r="IT41" s="203"/>
      <c r="IU41" s="203"/>
      <c r="IV41" s="203"/>
    </row>
    <row r="42" spans="1:256" s="202" customFormat="1" ht="16.5" customHeight="1">
      <c r="A42" s="207"/>
      <c r="B42" s="210"/>
      <c r="C42" s="210"/>
      <c r="D42" s="210"/>
      <c r="E42" s="210"/>
      <c r="F42" s="211"/>
      <c r="IQ42" s="203"/>
      <c r="IR42" s="203"/>
      <c r="IS42" s="203"/>
      <c r="IT42" s="203"/>
      <c r="IU42" s="203"/>
      <c r="IV42" s="203"/>
    </row>
    <row r="43" spans="1:256" s="202" customFormat="1" ht="66.75" customHeight="1">
      <c r="A43" s="758" t="s">
        <v>295</v>
      </c>
      <c r="B43" s="758"/>
      <c r="C43" s="758"/>
      <c r="D43" s="758"/>
      <c r="E43" s="758"/>
      <c r="F43" s="758"/>
      <c r="IQ43" s="203"/>
      <c r="IR43" s="203"/>
      <c r="IS43" s="203"/>
      <c r="IT43" s="203"/>
      <c r="IU43" s="203"/>
      <c r="IV43" s="203"/>
    </row>
    <row r="44" spans="1:256" s="202" customFormat="1" ht="15">
      <c r="A44" s="204"/>
      <c r="B44" s="205"/>
      <c r="C44" s="206"/>
      <c r="D44" s="201"/>
      <c r="E44" s="201"/>
      <c r="F44" s="201"/>
      <c r="IQ44" s="203"/>
      <c r="IR44" s="203"/>
      <c r="IS44" s="203"/>
      <c r="IT44" s="203"/>
      <c r="IU44" s="203"/>
      <c r="IV44" s="203"/>
    </row>
    <row r="45" spans="1:256" s="202" customFormat="1" ht="15">
      <c r="A45" s="212"/>
      <c r="B45" s="213"/>
      <c r="C45" s="214"/>
      <c r="D45" s="201"/>
      <c r="E45" s="201"/>
      <c r="F45" s="201"/>
      <c r="IQ45" s="203"/>
      <c r="IR45" s="203"/>
      <c r="IS45" s="203"/>
      <c r="IT45" s="203"/>
      <c r="IU45" s="203"/>
      <c r="IV45" s="203"/>
    </row>
    <row r="46" spans="1:256" s="202" customFormat="1" ht="280.5" customHeight="1">
      <c r="A46" s="198" t="s">
        <v>296</v>
      </c>
      <c r="B46" s="213" t="s">
        <v>361</v>
      </c>
      <c r="C46" s="214" t="s">
        <v>123</v>
      </c>
      <c r="D46" s="201">
        <v>2250</v>
      </c>
      <c r="E46" s="3"/>
      <c r="F46" s="215">
        <f>+D46*E46</f>
        <v>0</v>
      </c>
      <c r="IQ46" s="203"/>
      <c r="IR46" s="203"/>
      <c r="IS46" s="203"/>
      <c r="IT46" s="203"/>
      <c r="IU46" s="203"/>
      <c r="IV46" s="203"/>
    </row>
    <row r="47" spans="1:256" s="202" customFormat="1" ht="15">
      <c r="A47" s="198"/>
      <c r="B47" s="213"/>
      <c r="C47" s="214"/>
      <c r="D47" s="201"/>
      <c r="E47" s="80"/>
      <c r="F47" s="201"/>
      <c r="IQ47" s="203"/>
      <c r="IR47" s="203"/>
      <c r="IS47" s="203"/>
      <c r="IT47" s="203"/>
      <c r="IU47" s="203"/>
      <c r="IV47" s="203"/>
    </row>
    <row r="48" spans="1:256" s="202" customFormat="1" ht="99.75" customHeight="1">
      <c r="A48" s="198" t="s">
        <v>298</v>
      </c>
      <c r="B48" s="213" t="s">
        <v>362</v>
      </c>
      <c r="C48" s="214" t="s">
        <v>15</v>
      </c>
      <c r="D48" s="201">
        <v>1</v>
      </c>
      <c r="E48" s="3"/>
      <c r="F48" s="215">
        <f>+D48*E48</f>
        <v>0</v>
      </c>
      <c r="IQ48" s="203"/>
      <c r="IR48" s="203"/>
      <c r="IS48" s="203"/>
      <c r="IT48" s="203"/>
      <c r="IU48" s="203"/>
      <c r="IV48" s="203"/>
    </row>
    <row r="49" spans="1:256" s="202" customFormat="1" ht="15">
      <c r="A49" s="198"/>
      <c r="B49" s="213"/>
      <c r="C49" s="214"/>
      <c r="D49" s="201"/>
      <c r="E49" s="80"/>
      <c r="F49" s="201"/>
      <c r="IQ49" s="203"/>
      <c r="IR49" s="203"/>
      <c r="IS49" s="203"/>
      <c r="IT49" s="203"/>
      <c r="IU49" s="203"/>
      <c r="IV49" s="203"/>
    </row>
    <row r="50" spans="1:256" s="202" customFormat="1" ht="351" customHeight="1">
      <c r="A50" s="198" t="s">
        <v>300</v>
      </c>
      <c r="B50" s="213" t="s">
        <v>363</v>
      </c>
      <c r="C50" s="203"/>
      <c r="D50" s="203"/>
      <c r="E50" s="3"/>
      <c r="F50" s="215" t="s">
        <v>22</v>
      </c>
      <c r="IQ50" s="203"/>
      <c r="IR50" s="203"/>
      <c r="IS50" s="203"/>
      <c r="IT50" s="203"/>
      <c r="IU50" s="203"/>
      <c r="IV50" s="203"/>
    </row>
    <row r="51" spans="1:256" s="202" customFormat="1" ht="45">
      <c r="A51" s="198"/>
      <c r="B51" s="213" t="s">
        <v>364</v>
      </c>
      <c r="C51" s="200" t="s">
        <v>35</v>
      </c>
      <c r="D51" s="201">
        <v>185</v>
      </c>
      <c r="E51" s="3"/>
      <c r="F51" s="215">
        <f>+D51*E51</f>
        <v>0</v>
      </c>
      <c r="IQ51" s="203"/>
      <c r="IR51" s="203"/>
      <c r="IS51" s="203"/>
      <c r="IT51" s="203"/>
      <c r="IU51" s="203"/>
      <c r="IV51" s="203"/>
    </row>
    <row r="52" spans="1:256" s="202" customFormat="1" ht="15">
      <c r="A52" s="198"/>
      <c r="B52" s="213"/>
      <c r="C52" s="200"/>
      <c r="D52" s="201"/>
      <c r="E52" s="201"/>
      <c r="F52" s="201"/>
      <c r="IQ52" s="203"/>
      <c r="IR52" s="203"/>
      <c r="IS52" s="203"/>
      <c r="IT52" s="203"/>
      <c r="IU52" s="203"/>
      <c r="IV52" s="203"/>
    </row>
    <row r="53" spans="1:256" s="202" customFormat="1" ht="339.75" customHeight="1">
      <c r="A53" s="198" t="s">
        <v>302</v>
      </c>
      <c r="B53" s="213" t="s">
        <v>365</v>
      </c>
      <c r="C53" s="203"/>
      <c r="D53" s="203"/>
      <c r="E53" s="3"/>
      <c r="F53" s="215" t="s">
        <v>22</v>
      </c>
      <c r="IQ53" s="203"/>
      <c r="IR53" s="203"/>
      <c r="IS53" s="203"/>
      <c r="IT53" s="203"/>
      <c r="IU53" s="203"/>
      <c r="IV53" s="203"/>
    </row>
    <row r="54" spans="1:256" s="202" customFormat="1" ht="45">
      <c r="A54" s="198"/>
      <c r="B54" s="213" t="s">
        <v>364</v>
      </c>
      <c r="C54" s="200" t="s">
        <v>35</v>
      </c>
      <c r="D54" s="201">
        <v>95</v>
      </c>
      <c r="E54" s="80"/>
      <c r="F54" s="215">
        <f>+D54*E54</f>
        <v>0</v>
      </c>
      <c r="IQ54" s="203"/>
      <c r="IR54" s="203"/>
      <c r="IS54" s="203"/>
      <c r="IT54" s="203"/>
      <c r="IU54" s="203"/>
      <c r="IV54" s="203"/>
    </row>
    <row r="55" spans="1:256" s="202" customFormat="1" ht="15">
      <c r="A55" s="198"/>
      <c r="B55" s="213"/>
      <c r="C55" s="200"/>
      <c r="D55" s="201"/>
      <c r="E55" s="3"/>
      <c r="F55" s="201"/>
      <c r="IQ55" s="203"/>
      <c r="IR55" s="203"/>
      <c r="IS55" s="203"/>
      <c r="IT55" s="203"/>
      <c r="IU55" s="203"/>
      <c r="IV55" s="203"/>
    </row>
    <row r="56" spans="1:256" s="202" customFormat="1" ht="339.75" customHeight="1">
      <c r="A56" s="198" t="s">
        <v>304</v>
      </c>
      <c r="B56" s="213" t="s">
        <v>366</v>
      </c>
      <c r="C56" s="203"/>
      <c r="D56" s="203"/>
      <c r="E56" s="80"/>
      <c r="F56" s="215" t="s">
        <v>22</v>
      </c>
      <c r="IQ56" s="203"/>
      <c r="IR56" s="203"/>
      <c r="IS56" s="203"/>
      <c r="IT56" s="203"/>
      <c r="IU56" s="203"/>
      <c r="IV56" s="203"/>
    </row>
    <row r="57" spans="1:256" s="202" customFormat="1" ht="45">
      <c r="A57" s="198"/>
      <c r="B57" s="213" t="s">
        <v>364</v>
      </c>
      <c r="C57" s="200" t="s">
        <v>35</v>
      </c>
      <c r="D57" s="201">
        <v>25</v>
      </c>
      <c r="E57" s="3"/>
      <c r="F57" s="215">
        <f>+D57*E57</f>
        <v>0</v>
      </c>
      <c r="IQ57" s="203"/>
      <c r="IR57" s="203"/>
      <c r="IS57" s="203"/>
      <c r="IT57" s="203"/>
      <c r="IU57" s="203"/>
      <c r="IV57" s="203"/>
    </row>
    <row r="58" spans="1:256" s="202" customFormat="1" ht="15">
      <c r="A58" s="198"/>
      <c r="B58" s="213"/>
      <c r="C58" s="200"/>
      <c r="D58" s="201"/>
      <c r="E58" s="80"/>
      <c r="F58" s="201"/>
      <c r="IQ58" s="203"/>
      <c r="IR58" s="203"/>
      <c r="IS58" s="203"/>
      <c r="IT58" s="203"/>
      <c r="IU58" s="203"/>
      <c r="IV58" s="203"/>
    </row>
    <row r="59" spans="1:256" s="202" customFormat="1" ht="50.25" customHeight="1">
      <c r="A59" s="198" t="s">
        <v>306</v>
      </c>
      <c r="B59" s="213" t="s">
        <v>367</v>
      </c>
      <c r="C59" s="214" t="s">
        <v>17</v>
      </c>
      <c r="D59" s="201">
        <v>5</v>
      </c>
      <c r="E59" s="3"/>
      <c r="F59" s="215">
        <f>+D59*E59</f>
        <v>0</v>
      </c>
      <c r="IQ59" s="203"/>
      <c r="IR59" s="203"/>
      <c r="IS59" s="203"/>
      <c r="IT59" s="203"/>
      <c r="IU59" s="203"/>
      <c r="IV59" s="203"/>
    </row>
    <row r="60" spans="1:256" s="202" customFormat="1" ht="15">
      <c r="A60" s="198"/>
      <c r="B60" s="213"/>
      <c r="C60" s="214"/>
      <c r="D60" s="201"/>
      <c r="E60" s="80"/>
      <c r="F60" s="201"/>
      <c r="IQ60" s="203"/>
      <c r="IR60" s="203"/>
      <c r="IS60" s="203"/>
      <c r="IT60" s="203"/>
      <c r="IU60" s="203"/>
      <c r="IV60" s="203"/>
    </row>
    <row r="61" spans="1:256" s="202" customFormat="1" ht="52.5" customHeight="1">
      <c r="A61" s="198" t="s">
        <v>308</v>
      </c>
      <c r="B61" s="213" t="s">
        <v>368</v>
      </c>
      <c r="C61" s="214" t="s">
        <v>17</v>
      </c>
      <c r="D61" s="201">
        <v>10</v>
      </c>
      <c r="E61" s="3"/>
      <c r="F61" s="215">
        <f>+D61*E61</f>
        <v>0</v>
      </c>
      <c r="IQ61" s="203"/>
      <c r="IR61" s="203"/>
      <c r="IS61" s="203"/>
      <c r="IT61" s="203"/>
      <c r="IU61" s="203"/>
      <c r="IV61" s="203"/>
    </row>
    <row r="62" spans="1:256" s="202" customFormat="1" ht="15">
      <c r="A62" s="198"/>
      <c r="B62" s="213"/>
      <c r="C62" s="214"/>
      <c r="D62" s="201"/>
      <c r="E62" s="80"/>
      <c r="F62" s="216"/>
      <c r="IQ62" s="203"/>
      <c r="IR62" s="203"/>
      <c r="IS62" s="203"/>
      <c r="IT62" s="203"/>
      <c r="IU62" s="203"/>
      <c r="IV62" s="203"/>
    </row>
    <row r="63" spans="1:256" s="202" customFormat="1" ht="30">
      <c r="A63" s="198" t="s">
        <v>310</v>
      </c>
      <c r="B63" s="213" t="s">
        <v>369</v>
      </c>
      <c r="C63" s="214" t="s">
        <v>17</v>
      </c>
      <c r="D63" s="201">
        <v>9</v>
      </c>
      <c r="E63" s="3"/>
      <c r="F63" s="215">
        <f>+D63*E63</f>
        <v>0</v>
      </c>
      <c r="IQ63" s="203"/>
      <c r="IR63" s="203"/>
      <c r="IS63" s="203"/>
      <c r="IT63" s="203"/>
      <c r="IU63" s="203"/>
      <c r="IV63" s="203"/>
    </row>
    <row r="64" spans="1:256" s="202" customFormat="1" ht="15">
      <c r="A64" s="198"/>
      <c r="B64" s="213"/>
      <c r="C64" s="217"/>
      <c r="D64" s="201"/>
      <c r="E64" s="201"/>
      <c r="F64" s="201"/>
      <c r="IQ64" s="203"/>
      <c r="IR64" s="203"/>
      <c r="IS64" s="203"/>
      <c r="IT64" s="203"/>
      <c r="IU64" s="203"/>
      <c r="IV64" s="203"/>
    </row>
    <row r="65" spans="1:256" s="202" customFormat="1" ht="15">
      <c r="A65" s="218"/>
      <c r="B65" s="219" t="s">
        <v>370</v>
      </c>
      <c r="C65" s="220"/>
      <c r="D65" s="221"/>
      <c r="E65" s="221"/>
      <c r="F65" s="222">
        <f>SUM(F46:F64)</f>
        <v>0</v>
      </c>
      <c r="IQ65" s="203"/>
      <c r="IR65" s="203"/>
      <c r="IS65" s="203"/>
      <c r="IT65" s="203"/>
      <c r="IU65" s="203"/>
      <c r="IV65" s="203"/>
    </row>
    <row r="71" spans="2:6" ht="15">
      <c r="B71" s="223"/>
      <c r="C71" s="95"/>
      <c r="D71" s="224"/>
      <c r="E71" s="224"/>
      <c r="F71" s="224"/>
    </row>
    <row r="72" spans="2:6" ht="12.75" customHeight="1">
      <c r="B72" s="746"/>
      <c r="C72" s="746"/>
      <c r="D72" s="746"/>
      <c r="E72" s="746"/>
      <c r="F72" s="746"/>
    </row>
    <row r="73" spans="2:256" ht="15">
      <c r="B73" s="225"/>
      <c r="C73" s="39"/>
      <c r="IV73" s="36" t="s">
        <v>371</v>
      </c>
    </row>
  </sheetData>
  <sheetProtection selectLockedCells="1" selectUnlockedCells="1"/>
  <mergeCells count="31">
    <mergeCell ref="B72:F72"/>
    <mergeCell ref="B36:E36"/>
    <mergeCell ref="B37:E37"/>
    <mergeCell ref="B38:E38"/>
    <mergeCell ref="B39:E39"/>
    <mergeCell ref="B41:E41"/>
    <mergeCell ref="A43:F43"/>
    <mergeCell ref="B30:E30"/>
    <mergeCell ref="B31:E31"/>
    <mergeCell ref="B32:E32"/>
    <mergeCell ref="B33:E33"/>
    <mergeCell ref="B34:E34"/>
    <mergeCell ref="B35:E35"/>
    <mergeCell ref="B24:E24"/>
    <mergeCell ref="B25:E25"/>
    <mergeCell ref="B26:E26"/>
    <mergeCell ref="B27:E27"/>
    <mergeCell ref="B28:E28"/>
    <mergeCell ref="B29:E29"/>
    <mergeCell ref="B14:E14"/>
    <mergeCell ref="B17:E17"/>
    <mergeCell ref="B18:E18"/>
    <mergeCell ref="B19:E19"/>
    <mergeCell ref="B20:E20"/>
    <mergeCell ref="B21:E21"/>
    <mergeCell ref="A4:F4"/>
    <mergeCell ref="B7:E7"/>
    <mergeCell ref="B10:E10"/>
    <mergeCell ref="B11:E11"/>
    <mergeCell ref="B12:E12"/>
    <mergeCell ref="B13:E13"/>
  </mergeCells>
  <printOptions/>
  <pageMargins left="0.9840277777777777" right="0.19652777777777777" top="0.7875" bottom="0.7875" header="0.5118055555555555" footer="0"/>
  <pageSetup horizontalDpi="300" verticalDpi="300" orientation="portrait" paperSize="9" scale="69" r:id="rId1"/>
  <headerFooter alignWithMargins="0">
    <oddFooter>&amp;C&amp;P/&amp;N</oddFooter>
  </headerFooter>
  <rowBreaks count="2" manualBreakCount="2">
    <brk id="42" max="255" man="1"/>
    <brk id="52" max="255" man="1"/>
  </rowBreaks>
</worksheet>
</file>

<file path=xl/worksheets/sheet13.xml><?xml version="1.0" encoding="utf-8"?>
<worksheet xmlns="http://schemas.openxmlformats.org/spreadsheetml/2006/main" xmlns:r="http://schemas.openxmlformats.org/officeDocument/2006/relationships">
  <sheetPr>
    <tabColor indexed="13"/>
  </sheetPr>
  <dimension ref="A2:F37"/>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50390625" style="167" customWidth="1"/>
    <col min="2" max="2" width="60.50390625" style="150" customWidth="1"/>
    <col min="3" max="3" width="10.625" style="112" customWidth="1"/>
    <col min="4" max="4" width="10.625" style="226" customWidth="1"/>
    <col min="5" max="6" width="13.50390625" style="226" customWidth="1"/>
    <col min="7" max="250" width="9.125" style="135" customWidth="1"/>
    <col min="251" max="16384" width="9.125" style="115" customWidth="1"/>
  </cols>
  <sheetData>
    <row r="2" spans="1:3" ht="15">
      <c r="A2" s="170"/>
      <c r="B2" s="227" t="s">
        <v>372</v>
      </c>
      <c r="C2" s="228"/>
    </row>
    <row r="3" spans="1:3" ht="15">
      <c r="A3" s="170"/>
      <c r="B3" s="227"/>
      <c r="C3" s="228"/>
    </row>
    <row r="4" spans="1:5" ht="67.5" customHeight="1">
      <c r="A4" s="762" t="s">
        <v>275</v>
      </c>
      <c r="B4" s="762"/>
      <c r="C4" s="762"/>
      <c r="D4" s="762"/>
      <c r="E4" s="762"/>
    </row>
    <row r="5" spans="1:5" ht="15">
      <c r="A5" s="170"/>
      <c r="B5" s="230"/>
      <c r="C5" s="231"/>
      <c r="D5" s="232"/>
      <c r="E5" s="232"/>
    </row>
    <row r="6" spans="1:5" ht="33.75" customHeight="1">
      <c r="A6" s="761" t="s">
        <v>373</v>
      </c>
      <c r="B6" s="761"/>
      <c r="C6" s="761"/>
      <c r="D6" s="761"/>
      <c r="E6" s="761"/>
    </row>
    <row r="7" spans="1:5" ht="12.75" customHeight="1">
      <c r="A7" s="761" t="s">
        <v>374</v>
      </c>
      <c r="B7" s="761"/>
      <c r="C7" s="761"/>
      <c r="D7" s="761"/>
      <c r="E7" s="761"/>
    </row>
    <row r="8" spans="1:5" ht="12.75" customHeight="1">
      <c r="A8" s="761" t="s">
        <v>375</v>
      </c>
      <c r="B8" s="761"/>
      <c r="C8" s="761"/>
      <c r="D8" s="761"/>
      <c r="E8" s="761"/>
    </row>
    <row r="9" spans="1:5" ht="12.75" customHeight="1">
      <c r="A9" s="170"/>
      <c r="B9" s="761" t="s">
        <v>376</v>
      </c>
      <c r="C9" s="761"/>
      <c r="D9" s="761"/>
      <c r="E9" s="761"/>
    </row>
    <row r="10" spans="1:5" ht="12.75" customHeight="1">
      <c r="A10" s="170"/>
      <c r="B10" s="761" t="s">
        <v>377</v>
      </c>
      <c r="C10" s="761"/>
      <c r="D10" s="761"/>
      <c r="E10" s="761"/>
    </row>
    <row r="11" spans="1:5" ht="32.25" customHeight="1">
      <c r="A11" s="170"/>
      <c r="B11" s="761" t="s">
        <v>378</v>
      </c>
      <c r="C11" s="761"/>
      <c r="D11" s="761"/>
      <c r="E11" s="761"/>
    </row>
    <row r="12" spans="1:5" ht="12.75" customHeight="1">
      <c r="A12" s="170"/>
      <c r="B12" s="761" t="s">
        <v>379</v>
      </c>
      <c r="C12" s="761"/>
      <c r="D12" s="761"/>
      <c r="E12" s="761"/>
    </row>
    <row r="13" spans="1:5" ht="35.25" customHeight="1">
      <c r="A13" s="170"/>
      <c r="B13" s="761" t="s">
        <v>380</v>
      </c>
      <c r="C13" s="761"/>
      <c r="D13" s="761"/>
      <c r="E13" s="761"/>
    </row>
    <row r="14" spans="1:5" ht="12.75" customHeight="1">
      <c r="A14" s="170"/>
      <c r="B14" s="761" t="s">
        <v>381</v>
      </c>
      <c r="C14" s="761"/>
      <c r="D14" s="761"/>
      <c r="E14" s="761"/>
    </row>
    <row r="15" spans="1:5" ht="12.75" customHeight="1">
      <c r="A15" s="170"/>
      <c r="B15" s="761" t="s">
        <v>382</v>
      </c>
      <c r="C15" s="761"/>
      <c r="D15" s="761"/>
      <c r="E15" s="761"/>
    </row>
    <row r="16" spans="1:5" ht="15">
      <c r="A16" s="170"/>
      <c r="B16" s="234" t="s">
        <v>383</v>
      </c>
      <c r="C16" s="235"/>
      <c r="D16" s="235"/>
      <c r="E16" s="235"/>
    </row>
    <row r="17" spans="1:5" ht="12.75" customHeight="1">
      <c r="A17" s="170"/>
      <c r="B17" s="761" t="s">
        <v>384</v>
      </c>
      <c r="C17" s="761"/>
      <c r="D17" s="761"/>
      <c r="E17" s="761"/>
    </row>
    <row r="18" spans="1:5" ht="33" customHeight="1">
      <c r="A18" s="170"/>
      <c r="B18" s="761" t="s">
        <v>385</v>
      </c>
      <c r="C18" s="761"/>
      <c r="D18" s="761"/>
      <c r="E18" s="761"/>
    </row>
    <row r="19" spans="1:5" ht="12.75" customHeight="1">
      <c r="A19" s="170"/>
      <c r="B19" s="761" t="s">
        <v>386</v>
      </c>
      <c r="C19" s="761"/>
      <c r="D19" s="761"/>
      <c r="E19" s="761"/>
    </row>
    <row r="20" spans="1:5" ht="15">
      <c r="A20" s="170"/>
      <c r="B20" s="233"/>
      <c r="C20" s="233"/>
      <c r="D20" s="233"/>
      <c r="E20" s="233"/>
    </row>
    <row r="21" spans="1:5" ht="40.5" customHeight="1">
      <c r="A21" s="762" t="s">
        <v>387</v>
      </c>
      <c r="B21" s="762"/>
      <c r="C21" s="762"/>
      <c r="D21" s="762"/>
      <c r="E21" s="762"/>
    </row>
    <row r="22" spans="1:5" ht="15">
      <c r="A22" s="170"/>
      <c r="B22" s="230"/>
      <c r="C22" s="231"/>
      <c r="D22" s="232"/>
      <c r="E22" s="232"/>
    </row>
    <row r="23" spans="1:5" ht="86.25" customHeight="1">
      <c r="A23" s="762" t="s">
        <v>295</v>
      </c>
      <c r="B23" s="762"/>
      <c r="C23" s="762"/>
      <c r="D23" s="762"/>
      <c r="E23" s="762"/>
    </row>
    <row r="24" spans="1:3" ht="15">
      <c r="A24" s="177"/>
      <c r="B24" s="178"/>
      <c r="C24" s="118"/>
    </row>
    <row r="25" spans="1:6" ht="213.75" customHeight="1">
      <c r="A25" s="167" t="s">
        <v>296</v>
      </c>
      <c r="B25" s="178" t="s">
        <v>388</v>
      </c>
      <c r="C25" s="118" t="s">
        <v>389</v>
      </c>
      <c r="D25" s="226">
        <v>2</v>
      </c>
      <c r="E25" s="3"/>
      <c r="F25" s="3">
        <f>+D25*E25</f>
        <v>0</v>
      </c>
    </row>
    <row r="26" spans="2:6" ht="15">
      <c r="B26" s="178"/>
      <c r="C26" s="118"/>
      <c r="F26" s="185"/>
    </row>
    <row r="27" spans="1:6" ht="81" customHeight="1">
      <c r="A27" s="167" t="s">
        <v>298</v>
      </c>
      <c r="B27" s="178" t="s">
        <v>390</v>
      </c>
      <c r="C27" s="118" t="s">
        <v>15</v>
      </c>
      <c r="D27" s="226">
        <v>14</v>
      </c>
      <c r="E27" s="3"/>
      <c r="F27" s="3">
        <f>+D27*E27</f>
        <v>0</v>
      </c>
    </row>
    <row r="28" spans="2:6" ht="15">
      <c r="B28" s="178"/>
      <c r="C28" s="118"/>
      <c r="F28" s="185"/>
    </row>
    <row r="29" spans="1:6" ht="78">
      <c r="A29" s="167" t="s">
        <v>300</v>
      </c>
      <c r="B29" s="178" t="s">
        <v>391</v>
      </c>
      <c r="C29" s="118" t="s">
        <v>15</v>
      </c>
      <c r="D29" s="226">
        <v>7</v>
      </c>
      <c r="E29" s="3"/>
      <c r="F29" s="3">
        <f>+D29*E29</f>
        <v>0</v>
      </c>
    </row>
    <row r="30" spans="2:3" ht="15">
      <c r="B30" s="178"/>
      <c r="C30" s="118"/>
    </row>
    <row r="31" spans="2:6" ht="15">
      <c r="B31" s="188" t="s">
        <v>392</v>
      </c>
      <c r="C31" s="236"/>
      <c r="D31" s="237"/>
      <c r="E31" s="237"/>
      <c r="F31" s="192">
        <f>SUM(F25:F29)</f>
        <v>0</v>
      </c>
    </row>
    <row r="36" spans="2:6" ht="12.75" customHeight="1">
      <c r="B36" s="757"/>
      <c r="C36" s="757"/>
      <c r="D36" s="757"/>
      <c r="E36" s="757"/>
      <c r="F36" s="757"/>
    </row>
    <row r="37" spans="2:3" ht="15">
      <c r="B37" s="238"/>
      <c r="C37" s="118"/>
    </row>
  </sheetData>
  <sheetProtection selectLockedCells="1" selectUnlockedCells="1"/>
  <mergeCells count="17">
    <mergeCell ref="B18:E18"/>
    <mergeCell ref="B19:E19"/>
    <mergeCell ref="A21:E21"/>
    <mergeCell ref="A23:E23"/>
    <mergeCell ref="B36:F36"/>
    <mergeCell ref="B11:E11"/>
    <mergeCell ref="B12:E12"/>
    <mergeCell ref="B13:E13"/>
    <mergeCell ref="B14:E14"/>
    <mergeCell ref="B15:E15"/>
    <mergeCell ref="B17:E17"/>
    <mergeCell ref="A4:E4"/>
    <mergeCell ref="A6:E6"/>
    <mergeCell ref="A7:E7"/>
    <mergeCell ref="A8:E8"/>
    <mergeCell ref="B9:E9"/>
    <mergeCell ref="B10:E10"/>
  </mergeCells>
  <printOptions/>
  <pageMargins left="0.9840277777777777" right="0.19652777777777777" top="0.7875" bottom="0.7875" header="0.5118055555555555" footer="0"/>
  <pageSetup horizontalDpi="300" verticalDpi="300" orientation="portrait" paperSize="9" scale="70" r:id="rId1"/>
  <headerFooter alignWithMargins="0">
    <oddFooter>&amp;C&amp;P/&amp;N</oddFooter>
  </headerFooter>
  <rowBreaks count="1" manualBreakCount="1">
    <brk id="32" max="255" man="1"/>
  </rowBreaks>
</worksheet>
</file>

<file path=xl/worksheets/sheet14.xml><?xml version="1.0" encoding="utf-8"?>
<worksheet xmlns="http://schemas.openxmlformats.org/spreadsheetml/2006/main" xmlns:r="http://schemas.openxmlformats.org/officeDocument/2006/relationships">
  <sheetPr>
    <tabColor indexed="13"/>
  </sheetPr>
  <dimension ref="A2:G67"/>
  <sheetViews>
    <sheetView view="pageBreakPreview" zoomScale="55" zoomScaleNormal="50" zoomScaleSheetLayoutView="55" zoomScalePageLayoutView="0" workbookViewId="0" topLeftCell="A1">
      <selection activeCell="A1" sqref="A1"/>
    </sheetView>
  </sheetViews>
  <sheetFormatPr defaultColWidth="9.125" defaultRowHeight="12.75"/>
  <cols>
    <col min="1" max="1" width="6.375" style="32" customWidth="1"/>
    <col min="2" max="2" width="53.50390625" style="33" customWidth="1"/>
    <col min="3" max="3" width="10.625" style="35" customWidth="1"/>
    <col min="4" max="4" width="13.50390625" style="3" customWidth="1"/>
    <col min="5" max="5" width="10.625" style="215" customWidth="1"/>
    <col min="6" max="6" width="15.50390625" style="215" customWidth="1"/>
    <col min="7" max="7" width="10.625" style="239" customWidth="1"/>
    <col min="8" max="9" width="10.625" style="35" customWidth="1"/>
    <col min="10" max="246" width="9.125" style="35" customWidth="1"/>
    <col min="247" max="16384" width="9.125" style="36" customWidth="1"/>
  </cols>
  <sheetData>
    <row r="2" spans="1:3" ht="15">
      <c r="A2" s="37"/>
      <c r="B2" s="240" t="s">
        <v>393</v>
      </c>
      <c r="C2" s="67"/>
    </row>
    <row r="3" spans="1:3" ht="15">
      <c r="A3" s="37"/>
      <c r="B3" s="240"/>
      <c r="C3" s="67"/>
    </row>
    <row r="4" spans="1:6" ht="66.75" customHeight="1">
      <c r="A4" s="37"/>
      <c r="B4" s="763" t="s">
        <v>275</v>
      </c>
      <c r="C4" s="763"/>
      <c r="D4" s="763"/>
      <c r="E4" s="763"/>
      <c r="F4" s="763"/>
    </row>
    <row r="5" spans="1:6" ht="16.5" customHeight="1">
      <c r="A5" s="37"/>
      <c r="B5" s="241"/>
      <c r="C5" s="241"/>
      <c r="D5" s="241"/>
      <c r="E5" s="241"/>
      <c r="F5" s="242"/>
    </row>
    <row r="6" spans="1:6" ht="16.5" customHeight="1">
      <c r="A6" s="37"/>
      <c r="B6" s="241" t="s">
        <v>276</v>
      </c>
      <c r="C6" s="241"/>
      <c r="D6" s="241"/>
      <c r="E6" s="241"/>
      <c r="F6" s="242"/>
    </row>
    <row r="7" spans="1:6" ht="80.25" customHeight="1">
      <c r="A7" s="37"/>
      <c r="B7" s="763" t="s">
        <v>394</v>
      </c>
      <c r="C7" s="763"/>
      <c r="D7" s="763"/>
      <c r="E7" s="763"/>
      <c r="F7" s="242"/>
    </row>
    <row r="8" spans="1:6" ht="16.5" customHeight="1">
      <c r="A8" s="37"/>
      <c r="B8" s="241"/>
      <c r="C8" s="241"/>
      <c r="D8" s="241"/>
      <c r="E8" s="241"/>
      <c r="F8" s="242"/>
    </row>
    <row r="9" spans="1:6" ht="16.5" customHeight="1">
      <c r="A9" s="37"/>
      <c r="B9" s="241" t="s">
        <v>395</v>
      </c>
      <c r="C9" s="241"/>
      <c r="D9" s="241"/>
      <c r="E9" s="241"/>
      <c r="F9" s="242"/>
    </row>
    <row r="10" spans="1:6" ht="30.75" customHeight="1">
      <c r="A10" s="37"/>
      <c r="B10" s="763" t="s">
        <v>396</v>
      </c>
      <c r="C10" s="763"/>
      <c r="D10" s="763"/>
      <c r="E10" s="763"/>
      <c r="F10" s="242"/>
    </row>
    <row r="11" spans="1:6" ht="17.25" customHeight="1">
      <c r="A11" s="37"/>
      <c r="B11" s="763" t="s">
        <v>397</v>
      </c>
      <c r="C11" s="763"/>
      <c r="D11" s="763"/>
      <c r="E11" s="763"/>
      <c r="F11" s="242"/>
    </row>
    <row r="12" spans="1:6" ht="31.5" customHeight="1">
      <c r="A12" s="37"/>
      <c r="B12" s="763" t="s">
        <v>398</v>
      </c>
      <c r="C12" s="763"/>
      <c r="D12" s="763"/>
      <c r="E12" s="763"/>
      <c r="F12" s="242"/>
    </row>
    <row r="13" spans="1:6" ht="16.5" customHeight="1">
      <c r="A13" s="37"/>
      <c r="B13" s="763" t="s">
        <v>399</v>
      </c>
      <c r="C13" s="763"/>
      <c r="D13" s="763"/>
      <c r="E13" s="763"/>
      <c r="F13" s="242"/>
    </row>
    <row r="14" spans="1:6" ht="33.75" customHeight="1">
      <c r="A14" s="37"/>
      <c r="B14" s="763" t="s">
        <v>400</v>
      </c>
      <c r="C14" s="763"/>
      <c r="D14" s="763"/>
      <c r="E14" s="763"/>
      <c r="F14" s="242"/>
    </row>
    <row r="15" spans="1:6" ht="16.5" customHeight="1">
      <c r="A15" s="37"/>
      <c r="B15" s="763" t="s">
        <v>401</v>
      </c>
      <c r="C15" s="763"/>
      <c r="D15" s="763"/>
      <c r="E15" s="763"/>
      <c r="F15" s="242"/>
    </row>
    <row r="16" spans="1:6" ht="33" customHeight="1">
      <c r="A16" s="37"/>
      <c r="B16" s="763" t="s">
        <v>402</v>
      </c>
      <c r="C16" s="763"/>
      <c r="D16" s="763"/>
      <c r="E16" s="763"/>
      <c r="F16" s="242"/>
    </row>
    <row r="17" spans="1:6" ht="49.5" customHeight="1">
      <c r="A17" s="37"/>
      <c r="B17" s="763" t="s">
        <v>403</v>
      </c>
      <c r="C17" s="763"/>
      <c r="D17" s="763"/>
      <c r="E17" s="763"/>
      <c r="F17" s="242"/>
    </row>
    <row r="18" spans="1:6" ht="32.25" customHeight="1">
      <c r="A18" s="37"/>
      <c r="B18" s="763" t="s">
        <v>404</v>
      </c>
      <c r="C18" s="763"/>
      <c r="D18" s="763"/>
      <c r="E18" s="763"/>
      <c r="F18" s="242"/>
    </row>
    <row r="19" spans="1:6" ht="33.75" customHeight="1">
      <c r="A19" s="37"/>
      <c r="B19" s="763" t="s">
        <v>405</v>
      </c>
      <c r="C19" s="763"/>
      <c r="D19" s="763"/>
      <c r="E19" s="763"/>
      <c r="F19" s="242"/>
    </row>
    <row r="20" spans="1:6" ht="16.5" customHeight="1">
      <c r="A20" s="37"/>
      <c r="B20" s="241"/>
      <c r="C20" s="241"/>
      <c r="D20" s="241"/>
      <c r="E20" s="241"/>
      <c r="F20" s="242"/>
    </row>
    <row r="21" spans="1:6" ht="16.5" customHeight="1">
      <c r="A21" s="37"/>
      <c r="B21" s="241" t="s">
        <v>406</v>
      </c>
      <c r="C21" s="241"/>
      <c r="D21" s="241"/>
      <c r="E21" s="241"/>
      <c r="F21" s="242"/>
    </row>
    <row r="22" spans="1:6" ht="16.5" customHeight="1">
      <c r="A22" s="37"/>
      <c r="B22" s="763" t="s">
        <v>407</v>
      </c>
      <c r="C22" s="763"/>
      <c r="D22" s="763"/>
      <c r="E22" s="763"/>
      <c r="F22" s="242"/>
    </row>
    <row r="23" spans="1:6" ht="16.5" customHeight="1">
      <c r="A23" s="37"/>
      <c r="B23" s="763" t="s">
        <v>408</v>
      </c>
      <c r="C23" s="763"/>
      <c r="D23" s="763"/>
      <c r="E23" s="763"/>
      <c r="F23" s="242"/>
    </row>
    <row r="24" spans="1:6" ht="16.5" customHeight="1">
      <c r="A24" s="37"/>
      <c r="B24" s="763" t="s">
        <v>409</v>
      </c>
      <c r="C24" s="763"/>
      <c r="D24" s="763"/>
      <c r="E24" s="763"/>
      <c r="F24" s="242"/>
    </row>
    <row r="25" spans="1:6" ht="16.5" customHeight="1">
      <c r="A25" s="37"/>
      <c r="B25" s="763" t="s">
        <v>410</v>
      </c>
      <c r="C25" s="763"/>
      <c r="D25" s="763"/>
      <c r="E25" s="763"/>
      <c r="F25" s="242"/>
    </row>
    <row r="26" spans="1:6" ht="16.5" customHeight="1">
      <c r="A26" s="37"/>
      <c r="B26" s="763" t="s">
        <v>411</v>
      </c>
      <c r="C26" s="763"/>
      <c r="D26" s="763"/>
      <c r="E26" s="763"/>
      <c r="F26" s="242"/>
    </row>
    <row r="27" spans="1:6" ht="16.5" customHeight="1">
      <c r="A27" s="37"/>
      <c r="B27" s="763" t="s">
        <v>412</v>
      </c>
      <c r="C27" s="763"/>
      <c r="D27" s="763"/>
      <c r="E27" s="763"/>
      <c r="F27" s="242"/>
    </row>
    <row r="28" spans="1:6" ht="16.5" customHeight="1">
      <c r="A28" s="37"/>
      <c r="B28" s="763" t="s">
        <v>413</v>
      </c>
      <c r="C28" s="763"/>
      <c r="D28" s="763"/>
      <c r="E28" s="763"/>
      <c r="F28" s="242"/>
    </row>
    <row r="29" spans="1:6" ht="16.5" customHeight="1">
      <c r="A29" s="37"/>
      <c r="B29" s="763" t="s">
        <v>414</v>
      </c>
      <c r="C29" s="763"/>
      <c r="D29" s="763"/>
      <c r="E29" s="763"/>
      <c r="F29" s="242"/>
    </row>
    <row r="30" spans="1:6" ht="16.5" customHeight="1">
      <c r="A30" s="37"/>
      <c r="B30" s="763" t="s">
        <v>415</v>
      </c>
      <c r="C30" s="763"/>
      <c r="D30" s="763"/>
      <c r="E30" s="763"/>
      <c r="F30" s="242"/>
    </row>
    <row r="31" spans="1:6" ht="16.5" customHeight="1">
      <c r="A31" s="37"/>
      <c r="B31" s="763" t="s">
        <v>416</v>
      </c>
      <c r="C31" s="763"/>
      <c r="D31" s="763"/>
      <c r="E31" s="763"/>
      <c r="F31" s="242"/>
    </row>
    <row r="32" spans="1:6" ht="16.5" customHeight="1">
      <c r="A32" s="37"/>
      <c r="B32" s="763" t="s">
        <v>417</v>
      </c>
      <c r="C32" s="763"/>
      <c r="D32" s="763"/>
      <c r="E32" s="763"/>
      <c r="F32" s="242"/>
    </row>
    <row r="33" spans="1:5" ht="16.5" customHeight="1">
      <c r="A33" s="37"/>
      <c r="B33" s="764" t="s">
        <v>418</v>
      </c>
      <c r="C33" s="764"/>
      <c r="D33" s="764"/>
      <c r="E33" s="764"/>
    </row>
    <row r="34" spans="1:5" ht="16.5" customHeight="1">
      <c r="A34" s="37"/>
      <c r="B34" s="243"/>
      <c r="C34" s="244"/>
      <c r="D34" s="244"/>
      <c r="E34" s="244"/>
    </row>
    <row r="35" spans="1:5" ht="12.75" customHeight="1">
      <c r="A35" s="37"/>
      <c r="B35" s="764" t="s">
        <v>294</v>
      </c>
      <c r="C35" s="764"/>
      <c r="D35" s="764"/>
      <c r="E35" s="764"/>
    </row>
    <row r="36" spans="1:3" ht="15">
      <c r="A36" s="37"/>
      <c r="B36" s="240"/>
      <c r="C36" s="67"/>
    </row>
    <row r="37" spans="1:6" ht="76.5" customHeight="1">
      <c r="A37" s="763" t="s">
        <v>295</v>
      </c>
      <c r="B37" s="763"/>
      <c r="C37" s="763"/>
      <c r="D37" s="763"/>
      <c r="E37" s="763"/>
      <c r="F37" s="763"/>
    </row>
    <row r="38" spans="1:3" ht="15">
      <c r="A38" s="37"/>
      <c r="B38" s="240"/>
      <c r="C38" s="67"/>
    </row>
    <row r="39" spans="1:3" ht="15">
      <c r="A39" s="245"/>
      <c r="B39" s="35"/>
      <c r="C39" s="67"/>
    </row>
    <row r="40" spans="1:6" ht="171">
      <c r="A40" s="32" t="s">
        <v>296</v>
      </c>
      <c r="B40" s="33" t="s">
        <v>419</v>
      </c>
      <c r="C40" s="34" t="s">
        <v>35</v>
      </c>
      <c r="D40" s="3">
        <v>12</v>
      </c>
      <c r="E40" s="3"/>
      <c r="F40" s="3">
        <f>+D40*E40</f>
        <v>0</v>
      </c>
    </row>
    <row r="41" spans="2:6" ht="15">
      <c r="B41" s="35"/>
      <c r="C41" s="34"/>
      <c r="F41" s="216"/>
    </row>
    <row r="42" spans="1:6" ht="124.5">
      <c r="A42" s="32" t="s">
        <v>298</v>
      </c>
      <c r="B42" s="33" t="s">
        <v>420</v>
      </c>
      <c r="C42" s="34" t="s">
        <v>35</v>
      </c>
      <c r="D42" s="3">
        <v>53</v>
      </c>
      <c r="E42" s="3"/>
      <c r="F42" s="3">
        <f>+D42*E42</f>
        <v>0</v>
      </c>
    </row>
    <row r="43" spans="2:6" ht="15">
      <c r="B43" s="35"/>
      <c r="C43" s="34"/>
      <c r="F43" s="216"/>
    </row>
    <row r="44" spans="1:7" ht="15">
      <c r="A44" s="44"/>
      <c r="B44" s="47" t="s">
        <v>421</v>
      </c>
      <c r="C44" s="246"/>
      <c r="D44" s="71"/>
      <c r="E44" s="247"/>
      <c r="F44" s="72">
        <f>SUM(F40:F42)</f>
        <v>0</v>
      </c>
      <c r="G44" s="35"/>
    </row>
    <row r="45" spans="1:7" ht="15">
      <c r="A45" s="44"/>
      <c r="B45" s="36"/>
      <c r="C45" s="36"/>
      <c r="G45" s="35"/>
    </row>
    <row r="46" spans="1:7" ht="15">
      <c r="A46" s="44"/>
      <c r="B46" s="36"/>
      <c r="C46" s="36"/>
      <c r="G46" s="35"/>
    </row>
    <row r="47" spans="1:7" ht="15">
      <c r="A47" s="44"/>
      <c r="B47" s="36"/>
      <c r="C47" s="36"/>
      <c r="G47" s="35"/>
    </row>
    <row r="48" spans="1:7" ht="15">
      <c r="A48" s="44"/>
      <c r="B48" s="36"/>
      <c r="C48" s="36"/>
      <c r="G48" s="35"/>
    </row>
    <row r="49" spans="1:7" ht="15">
      <c r="A49" s="44"/>
      <c r="B49" s="36"/>
      <c r="C49" s="36"/>
      <c r="G49" s="35"/>
    </row>
    <row r="50" spans="1:7" ht="15">
      <c r="A50" s="44"/>
      <c r="B50" s="36"/>
      <c r="C50" s="36"/>
      <c r="G50" s="35"/>
    </row>
    <row r="51" spans="1:7" ht="15">
      <c r="A51" s="44"/>
      <c r="B51" s="36"/>
      <c r="C51" s="36"/>
      <c r="G51" s="35"/>
    </row>
    <row r="52" spans="1:7" ht="15">
      <c r="A52" s="44"/>
      <c r="B52" s="36"/>
      <c r="C52" s="36"/>
      <c r="G52" s="35"/>
    </row>
    <row r="53" spans="1:7" ht="15">
      <c r="A53" s="44"/>
      <c r="B53" s="36"/>
      <c r="C53" s="36"/>
      <c r="G53" s="35"/>
    </row>
    <row r="54" spans="1:7" ht="15">
      <c r="A54" s="44"/>
      <c r="B54" s="36"/>
      <c r="C54" s="36"/>
      <c r="G54" s="35"/>
    </row>
    <row r="55" spans="1:7" ht="15">
      <c r="A55" s="44"/>
      <c r="B55" s="36"/>
      <c r="C55" s="36"/>
      <c r="G55" s="35"/>
    </row>
    <row r="56" spans="1:7" ht="15">
      <c r="A56" s="44"/>
      <c r="B56" s="36"/>
      <c r="C56" s="36"/>
      <c r="G56" s="35"/>
    </row>
    <row r="57" spans="1:7" ht="15">
      <c r="A57" s="44"/>
      <c r="B57" s="36"/>
      <c r="C57" s="36"/>
      <c r="G57" s="35"/>
    </row>
    <row r="58" spans="1:7" ht="15">
      <c r="A58" s="44"/>
      <c r="B58" s="36"/>
      <c r="C58" s="36"/>
      <c r="G58" s="35"/>
    </row>
    <row r="59" spans="1:7" ht="15">
      <c r="A59" s="44"/>
      <c r="B59" s="36"/>
      <c r="C59" s="36"/>
      <c r="G59" s="35"/>
    </row>
    <row r="60" spans="1:7" ht="15">
      <c r="A60" s="44"/>
      <c r="B60" s="36"/>
      <c r="C60" s="36"/>
      <c r="G60" s="35"/>
    </row>
    <row r="61" spans="1:7" ht="15">
      <c r="A61" s="44"/>
      <c r="B61" s="36"/>
      <c r="C61" s="36"/>
      <c r="G61" s="35"/>
    </row>
    <row r="62" spans="1:7" ht="15">
      <c r="A62" s="44"/>
      <c r="B62" s="36"/>
      <c r="C62" s="36"/>
      <c r="G62" s="35"/>
    </row>
    <row r="63" spans="1:7" ht="15">
      <c r="A63" s="44"/>
      <c r="B63" s="36"/>
      <c r="C63" s="36"/>
      <c r="G63" s="35"/>
    </row>
    <row r="64" spans="1:7" ht="15">
      <c r="A64" s="44"/>
      <c r="B64" s="36"/>
      <c r="C64" s="36"/>
      <c r="G64" s="35"/>
    </row>
    <row r="65" spans="1:7" ht="15">
      <c r="A65" s="44"/>
      <c r="B65" s="36"/>
      <c r="C65" s="36"/>
      <c r="G65" s="35"/>
    </row>
    <row r="66" spans="1:7" ht="15">
      <c r="A66" s="44"/>
      <c r="B66" s="36"/>
      <c r="C66" s="36"/>
      <c r="G66" s="35"/>
    </row>
    <row r="67" spans="1:7" ht="15">
      <c r="A67" s="44"/>
      <c r="B67" s="36"/>
      <c r="C67" s="36"/>
      <c r="G67" s="35"/>
    </row>
  </sheetData>
  <sheetProtection selectLockedCells="1" selectUnlockedCells="1"/>
  <mergeCells count="26">
    <mergeCell ref="B35:E35"/>
    <mergeCell ref="A37:F37"/>
    <mergeCell ref="B28:E28"/>
    <mergeCell ref="B29:E29"/>
    <mergeCell ref="B30:E30"/>
    <mergeCell ref="B31:E31"/>
    <mergeCell ref="B32:E32"/>
    <mergeCell ref="B33:E33"/>
    <mergeCell ref="B22:E22"/>
    <mergeCell ref="B23:E23"/>
    <mergeCell ref="B24:E24"/>
    <mergeCell ref="B25:E25"/>
    <mergeCell ref="B26:E26"/>
    <mergeCell ref="B27:E27"/>
    <mergeCell ref="B14:E14"/>
    <mergeCell ref="B15:E15"/>
    <mergeCell ref="B16:E16"/>
    <mergeCell ref="B17:E17"/>
    <mergeCell ref="B18:E18"/>
    <mergeCell ref="B19:E19"/>
    <mergeCell ref="B4:F4"/>
    <mergeCell ref="B7:E7"/>
    <mergeCell ref="B10:E10"/>
    <mergeCell ref="B11:E11"/>
    <mergeCell ref="B12:E12"/>
    <mergeCell ref="B13:E13"/>
  </mergeCells>
  <printOptions/>
  <pageMargins left="0.9840277777777777" right="0.19652777777777777" top="0.7875" bottom="0.7875" header="0.5118055555555555" footer="0"/>
  <pageSetup horizontalDpi="300" verticalDpi="300" orientation="portrait" paperSize="9" scale="70"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sheetPr>
    <tabColor indexed="13"/>
  </sheetPr>
  <dimension ref="A1:IO43"/>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8.00390625" style="248" customWidth="1"/>
    <col min="2" max="2" width="58.625" style="111" customWidth="1"/>
    <col min="3" max="3" width="10.625" style="3" customWidth="1"/>
    <col min="4" max="4" width="11.625" style="3" customWidth="1"/>
    <col min="5" max="5" width="10.625" style="215" customWidth="1"/>
    <col min="6" max="6" width="14.00390625" style="215" customWidth="1"/>
    <col min="7" max="8" width="10.625" style="114" customWidth="1"/>
    <col min="9" max="244" width="9.125" style="114" customWidth="1"/>
    <col min="245" max="16384" width="9.125" style="115" customWidth="1"/>
  </cols>
  <sheetData>
    <row r="1" spans="1:2" ht="15">
      <c r="A1" s="3"/>
      <c r="B1" s="3"/>
    </row>
    <row r="2" spans="1:2" ht="15">
      <c r="A2" s="249"/>
      <c r="B2" s="227" t="s">
        <v>422</v>
      </c>
    </row>
    <row r="3" spans="1:2" ht="15">
      <c r="A3" s="249"/>
      <c r="B3" s="227"/>
    </row>
    <row r="4" spans="1:5" ht="76.5" customHeight="1">
      <c r="A4" s="249"/>
      <c r="B4" s="762" t="s">
        <v>275</v>
      </c>
      <c r="C4" s="762"/>
      <c r="D4" s="762"/>
      <c r="E4" s="762"/>
    </row>
    <row r="5" spans="1:2" ht="15">
      <c r="A5" s="249"/>
      <c r="B5" s="227"/>
    </row>
    <row r="6" spans="1:5" ht="107.25" customHeight="1">
      <c r="A6" s="249"/>
      <c r="B6" s="762" t="s">
        <v>423</v>
      </c>
      <c r="C6" s="762"/>
      <c r="D6" s="762"/>
      <c r="E6" s="762"/>
    </row>
    <row r="7" spans="1:5" ht="15">
      <c r="A7" s="249"/>
      <c r="B7" s="230"/>
      <c r="C7" s="175"/>
      <c r="D7" s="175"/>
      <c r="E7" s="175"/>
    </row>
    <row r="8" spans="1:5" ht="15">
      <c r="A8" s="249"/>
      <c r="B8" s="230" t="s">
        <v>424</v>
      </c>
      <c r="C8" s="175"/>
      <c r="D8" s="175"/>
      <c r="E8" s="175"/>
    </row>
    <row r="9" spans="1:5" ht="12.75" customHeight="1">
      <c r="A9" s="249"/>
      <c r="B9" s="762" t="s">
        <v>425</v>
      </c>
      <c r="C9" s="762"/>
      <c r="D9" s="762"/>
      <c r="E9" s="762"/>
    </row>
    <row r="10" spans="1:5" ht="15">
      <c r="A10" s="249"/>
      <c r="B10" s="230" t="s">
        <v>426</v>
      </c>
      <c r="C10" s="175"/>
      <c r="D10" s="175"/>
      <c r="E10" s="175"/>
    </row>
    <row r="11" spans="1:5" ht="33" customHeight="1">
      <c r="A11" s="249"/>
      <c r="B11" s="762" t="s">
        <v>427</v>
      </c>
      <c r="C11" s="762"/>
      <c r="D11" s="762"/>
      <c r="E11" s="762"/>
    </row>
    <row r="12" spans="1:5" ht="38.25" customHeight="1">
      <c r="A12" s="249"/>
      <c r="B12" s="762" t="s">
        <v>428</v>
      </c>
      <c r="C12" s="762"/>
      <c r="D12" s="762"/>
      <c r="E12" s="762"/>
    </row>
    <row r="13" spans="1:5" ht="37.5" customHeight="1">
      <c r="A13" s="249"/>
      <c r="B13" s="762" t="s">
        <v>429</v>
      </c>
      <c r="C13" s="762"/>
      <c r="D13" s="762"/>
      <c r="E13" s="762"/>
    </row>
    <row r="14" spans="1:5" ht="36.75" customHeight="1">
      <c r="A14" s="249"/>
      <c r="B14" s="762" t="s">
        <v>430</v>
      </c>
      <c r="C14" s="762"/>
      <c r="D14" s="762"/>
      <c r="E14" s="762"/>
    </row>
    <row r="15" spans="1:5" ht="15">
      <c r="A15" s="249"/>
      <c r="B15" s="230" t="s">
        <v>431</v>
      </c>
      <c r="C15" s="175"/>
      <c r="D15" s="175"/>
      <c r="E15" s="175"/>
    </row>
    <row r="16" spans="1:5" ht="34.5" customHeight="1">
      <c r="A16" s="249"/>
      <c r="B16" s="762" t="s">
        <v>432</v>
      </c>
      <c r="C16" s="762"/>
      <c r="D16" s="762"/>
      <c r="E16" s="762"/>
    </row>
    <row r="17" spans="1:5" ht="36.75" customHeight="1">
      <c r="A17" s="249"/>
      <c r="B17" s="762" t="s">
        <v>433</v>
      </c>
      <c r="C17" s="762"/>
      <c r="D17" s="762"/>
      <c r="E17" s="762"/>
    </row>
    <row r="18" spans="1:5" ht="15">
      <c r="A18" s="249"/>
      <c r="B18" s="230" t="s">
        <v>434</v>
      </c>
      <c r="C18" s="175"/>
      <c r="D18" s="175"/>
      <c r="E18" s="175"/>
    </row>
    <row r="19" spans="1:5" ht="15">
      <c r="A19" s="249"/>
      <c r="B19" s="230"/>
      <c r="C19" s="175"/>
      <c r="D19" s="175"/>
      <c r="E19" s="175"/>
    </row>
    <row r="20" spans="1:5" ht="15">
      <c r="A20" s="249"/>
      <c r="B20" s="230" t="s">
        <v>435</v>
      </c>
      <c r="C20" s="175"/>
      <c r="D20" s="175"/>
      <c r="E20" s="175"/>
    </row>
    <row r="21" spans="1:5" ht="15">
      <c r="A21" s="249"/>
      <c r="B21" s="230" t="s">
        <v>436</v>
      </c>
      <c r="C21" s="175"/>
      <c r="D21" s="175"/>
      <c r="E21" s="175"/>
    </row>
    <row r="22" spans="1:5" ht="15">
      <c r="A22" s="249"/>
      <c r="B22" s="230" t="s">
        <v>437</v>
      </c>
      <c r="C22" s="175"/>
      <c r="D22" s="175"/>
      <c r="E22" s="175"/>
    </row>
    <row r="23" spans="1:5" ht="12.75" customHeight="1">
      <c r="A23" s="249"/>
      <c r="B23" s="762" t="s">
        <v>438</v>
      </c>
      <c r="C23" s="762"/>
      <c r="D23" s="762"/>
      <c r="E23" s="762"/>
    </row>
    <row r="24" spans="1:5" ht="15">
      <c r="A24" s="249"/>
      <c r="B24" s="230" t="s">
        <v>439</v>
      </c>
      <c r="C24" s="175"/>
      <c r="D24" s="175"/>
      <c r="E24" s="175"/>
    </row>
    <row r="25" spans="1:5" ht="15">
      <c r="A25" s="249"/>
      <c r="B25" s="230" t="s">
        <v>440</v>
      </c>
      <c r="C25" s="175"/>
      <c r="D25" s="175"/>
      <c r="E25" s="175"/>
    </row>
    <row r="26" spans="1:5" ht="15">
      <c r="A26" s="249"/>
      <c r="B26" s="230" t="s">
        <v>441</v>
      </c>
      <c r="C26" s="175"/>
      <c r="D26" s="175"/>
      <c r="E26" s="175"/>
    </row>
    <row r="27" spans="1:5" ht="15">
      <c r="A27" s="249"/>
      <c r="B27" s="230" t="s">
        <v>442</v>
      </c>
      <c r="C27" s="175"/>
      <c r="D27" s="175"/>
      <c r="E27" s="175"/>
    </row>
    <row r="28" spans="1:5" ht="15">
      <c r="A28" s="249"/>
      <c r="B28" s="230" t="s">
        <v>443</v>
      </c>
      <c r="C28" s="175"/>
      <c r="D28" s="175"/>
      <c r="E28" s="175"/>
    </row>
    <row r="29" spans="1:5" ht="15">
      <c r="A29" s="249"/>
      <c r="B29" s="230" t="s">
        <v>444</v>
      </c>
      <c r="C29" s="175"/>
      <c r="D29" s="175"/>
      <c r="E29" s="175"/>
    </row>
    <row r="30" spans="1:5" ht="15">
      <c r="A30" s="249"/>
      <c r="B30" s="230" t="s">
        <v>445</v>
      </c>
      <c r="C30" s="175"/>
      <c r="D30" s="175"/>
      <c r="E30" s="175"/>
    </row>
    <row r="31" spans="1:5" ht="15">
      <c r="A31" s="249"/>
      <c r="B31" s="230" t="s">
        <v>446</v>
      </c>
      <c r="C31" s="175"/>
      <c r="D31" s="175"/>
      <c r="E31" s="175"/>
    </row>
    <row r="32" spans="1:5" ht="35.25" customHeight="1">
      <c r="A32" s="249"/>
      <c r="B32" s="762" t="s">
        <v>447</v>
      </c>
      <c r="C32" s="762"/>
      <c r="D32" s="762"/>
      <c r="E32" s="762"/>
    </row>
    <row r="33" spans="1:5" ht="15">
      <c r="A33" s="249"/>
      <c r="B33" s="230" t="s">
        <v>448</v>
      </c>
      <c r="C33" s="175"/>
      <c r="D33" s="175"/>
      <c r="E33" s="175"/>
    </row>
    <row r="34" spans="1:5" ht="15">
      <c r="A34" s="249"/>
      <c r="B34" s="230" t="s">
        <v>449</v>
      </c>
      <c r="C34" s="175"/>
      <c r="D34" s="175"/>
      <c r="E34" s="175"/>
    </row>
    <row r="35" spans="1:5" ht="15">
      <c r="A35" s="249"/>
      <c r="B35" s="230"/>
      <c r="C35" s="175"/>
      <c r="D35" s="175"/>
      <c r="E35" s="175"/>
    </row>
    <row r="36" spans="1:5" ht="81.75" customHeight="1">
      <c r="A36" s="249"/>
      <c r="B36" s="762" t="s">
        <v>295</v>
      </c>
      <c r="C36" s="762"/>
      <c r="D36" s="762"/>
      <c r="E36" s="762"/>
    </row>
    <row r="37" spans="1:5" ht="81.75" customHeight="1">
      <c r="A37" s="249"/>
      <c r="B37" s="229"/>
      <c r="C37" s="229"/>
      <c r="D37" s="229"/>
      <c r="E37" s="229"/>
    </row>
    <row r="39" spans="1:6" ht="93">
      <c r="A39" s="250" t="s">
        <v>296</v>
      </c>
      <c r="B39" s="150" t="s">
        <v>450</v>
      </c>
      <c r="C39" s="80" t="s">
        <v>35</v>
      </c>
      <c r="D39" s="3">
        <v>52</v>
      </c>
      <c r="E39" s="3"/>
      <c r="F39" s="3">
        <f>+D39*E39</f>
        <v>0</v>
      </c>
    </row>
    <row r="40" spans="1:6" ht="15">
      <c r="A40" s="250"/>
      <c r="B40" s="150"/>
      <c r="C40" s="80"/>
      <c r="F40" s="216"/>
    </row>
    <row r="41" spans="1:6" ht="156">
      <c r="A41" s="250" t="s">
        <v>298</v>
      </c>
      <c r="B41" s="150" t="s">
        <v>451</v>
      </c>
      <c r="C41" s="80" t="s">
        <v>35</v>
      </c>
      <c r="D41" s="3">
        <v>14</v>
      </c>
      <c r="E41" s="3"/>
      <c r="F41" s="3">
        <f>+D41*E41</f>
        <v>0</v>
      </c>
    </row>
    <row r="42" spans="1:6" ht="15">
      <c r="A42" s="250"/>
      <c r="B42" s="150"/>
      <c r="C42" s="80"/>
      <c r="F42" s="216"/>
    </row>
    <row r="43" spans="1:249" s="135" customFormat="1" ht="15">
      <c r="A43" s="251"/>
      <c r="B43" s="188" t="s">
        <v>452</v>
      </c>
      <c r="C43" s="71"/>
      <c r="D43" s="71"/>
      <c r="E43" s="247"/>
      <c r="F43" s="72">
        <f>SUM(F39:F41)</f>
        <v>0</v>
      </c>
      <c r="IK43" s="136"/>
      <c r="IL43" s="136"/>
      <c r="IM43" s="136"/>
      <c r="IN43" s="136"/>
      <c r="IO43" s="136"/>
    </row>
  </sheetData>
  <sheetProtection selectLockedCells="1" selectUnlockedCells="1"/>
  <mergeCells count="12">
    <mergeCell ref="B14:E14"/>
    <mergeCell ref="B16:E16"/>
    <mergeCell ref="B17:E17"/>
    <mergeCell ref="B23:E23"/>
    <mergeCell ref="B32:E32"/>
    <mergeCell ref="B36:E36"/>
    <mergeCell ref="B4:E4"/>
    <mergeCell ref="B6:E6"/>
    <mergeCell ref="B9:E9"/>
    <mergeCell ref="B11:E11"/>
    <mergeCell ref="B12:E12"/>
    <mergeCell ref="B13:E13"/>
  </mergeCells>
  <printOptions/>
  <pageMargins left="0.9840277777777777" right="0.19652777777777777" top="0.7875" bottom="0.7875" header="0.5118055555555555" footer="0.5118055555555555"/>
  <pageSetup horizontalDpi="300" verticalDpi="300" orientation="portrait" paperSize="9" scale="70" r:id="rId1"/>
  <rowBreaks count="1" manualBreakCount="1">
    <brk id="36" max="255" man="1"/>
  </rowBreaks>
</worksheet>
</file>

<file path=xl/worksheets/sheet16.xml><?xml version="1.0" encoding="utf-8"?>
<worksheet xmlns="http://schemas.openxmlformats.org/spreadsheetml/2006/main" xmlns:r="http://schemas.openxmlformats.org/officeDocument/2006/relationships">
  <sheetPr>
    <tabColor indexed="13"/>
  </sheetPr>
  <dimension ref="A2:IV61"/>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125" style="32" customWidth="1"/>
    <col min="2" max="2" width="48.50390625" style="33" customWidth="1"/>
    <col min="3" max="3" width="10.625" style="35" customWidth="1"/>
    <col min="4" max="5" width="10.625" style="252" customWidth="1"/>
    <col min="6" max="6" width="15.875" style="252" customWidth="1"/>
    <col min="7" max="7" width="10.625" style="253" customWidth="1"/>
    <col min="8" max="250" width="9.125" style="35" customWidth="1"/>
    <col min="251" max="16384" width="9.125" style="36" customWidth="1"/>
  </cols>
  <sheetData>
    <row r="2" spans="1:7" ht="15">
      <c r="A2" s="37"/>
      <c r="B2" s="254" t="s">
        <v>453</v>
      </c>
      <c r="C2" s="67"/>
      <c r="G2" s="255"/>
    </row>
    <row r="3" spans="1:7" ht="15">
      <c r="A3" s="37"/>
      <c r="B3" s="254"/>
      <c r="C3" s="67"/>
      <c r="G3" s="255"/>
    </row>
    <row r="4" spans="1:256" s="202" customFormat="1" ht="62.25" customHeight="1">
      <c r="A4" s="204"/>
      <c r="B4" s="765" t="s">
        <v>275</v>
      </c>
      <c r="C4" s="765"/>
      <c r="D4" s="765"/>
      <c r="E4" s="765"/>
      <c r="F4" s="765"/>
      <c r="G4" s="257"/>
      <c r="IQ4" s="203"/>
      <c r="IR4" s="203"/>
      <c r="IS4" s="203"/>
      <c r="IT4" s="203"/>
      <c r="IU4" s="203"/>
      <c r="IV4" s="203"/>
    </row>
    <row r="5" spans="1:256" s="202" customFormat="1" ht="16.5" customHeight="1">
      <c r="A5" s="204"/>
      <c r="B5" s="207" t="s">
        <v>276</v>
      </c>
      <c r="C5" s="207"/>
      <c r="D5" s="207"/>
      <c r="E5" s="207"/>
      <c r="F5" s="211"/>
      <c r="G5" s="257"/>
      <c r="IQ5" s="203"/>
      <c r="IR5" s="203"/>
      <c r="IS5" s="203"/>
      <c r="IT5" s="203"/>
      <c r="IU5" s="203"/>
      <c r="IV5" s="203"/>
    </row>
    <row r="6" spans="1:256" s="202" customFormat="1" ht="114.75" customHeight="1">
      <c r="A6" s="204"/>
      <c r="B6" s="765" t="s">
        <v>454</v>
      </c>
      <c r="C6" s="765"/>
      <c r="D6" s="765"/>
      <c r="E6" s="765"/>
      <c r="F6" s="211"/>
      <c r="G6" s="257"/>
      <c r="IQ6" s="203"/>
      <c r="IR6" s="203"/>
      <c r="IS6" s="203"/>
      <c r="IT6" s="203"/>
      <c r="IU6" s="203"/>
      <c r="IV6" s="203"/>
    </row>
    <row r="7" spans="1:256" s="202" customFormat="1" ht="16.5" customHeight="1">
      <c r="A7" s="204"/>
      <c r="B7" s="256"/>
      <c r="C7" s="256"/>
      <c r="D7" s="256"/>
      <c r="E7" s="256"/>
      <c r="F7" s="211"/>
      <c r="G7" s="257"/>
      <c r="IQ7" s="203"/>
      <c r="IR7" s="203"/>
      <c r="IS7" s="203"/>
      <c r="IT7" s="203"/>
      <c r="IU7" s="203"/>
      <c r="IV7" s="203"/>
    </row>
    <row r="8" spans="1:256" s="202" customFormat="1" ht="16.5" customHeight="1">
      <c r="A8" s="204"/>
      <c r="B8" s="256" t="s">
        <v>278</v>
      </c>
      <c r="C8" s="256"/>
      <c r="D8" s="256"/>
      <c r="E8" s="256"/>
      <c r="F8" s="211"/>
      <c r="G8" s="257"/>
      <c r="IQ8" s="203"/>
      <c r="IR8" s="203"/>
      <c r="IS8" s="203"/>
      <c r="IT8" s="203"/>
      <c r="IU8" s="203"/>
      <c r="IV8" s="203"/>
    </row>
    <row r="9" spans="1:256" s="202" customFormat="1" ht="33.75" customHeight="1">
      <c r="A9" s="204"/>
      <c r="B9" s="766" t="s">
        <v>455</v>
      </c>
      <c r="C9" s="766"/>
      <c r="D9" s="766"/>
      <c r="E9" s="766"/>
      <c r="F9" s="211"/>
      <c r="G9" s="257"/>
      <c r="IQ9" s="203"/>
      <c r="IR9" s="203"/>
      <c r="IS9" s="203"/>
      <c r="IT9" s="203"/>
      <c r="IU9" s="203"/>
      <c r="IV9" s="203"/>
    </row>
    <row r="10" spans="1:256" s="202" customFormat="1" ht="48.75" customHeight="1">
      <c r="A10" s="204"/>
      <c r="B10" s="766" t="s">
        <v>456</v>
      </c>
      <c r="C10" s="766"/>
      <c r="D10" s="766"/>
      <c r="E10" s="766"/>
      <c r="F10" s="211"/>
      <c r="G10" s="257"/>
      <c r="IQ10" s="203"/>
      <c r="IR10" s="203"/>
      <c r="IS10" s="203"/>
      <c r="IT10" s="203"/>
      <c r="IU10" s="203"/>
      <c r="IV10" s="203"/>
    </row>
    <row r="11" spans="1:256" s="202" customFormat="1" ht="48.75" customHeight="1">
      <c r="A11" s="204"/>
      <c r="B11" s="766" t="s">
        <v>457</v>
      </c>
      <c r="C11" s="766"/>
      <c r="D11" s="766"/>
      <c r="E11" s="766"/>
      <c r="F11" s="211"/>
      <c r="G11" s="257"/>
      <c r="IQ11" s="203"/>
      <c r="IR11" s="203"/>
      <c r="IS11" s="203"/>
      <c r="IT11" s="203"/>
      <c r="IU11" s="203"/>
      <c r="IV11" s="203"/>
    </row>
    <row r="12" spans="1:256" s="202" customFormat="1" ht="32.25" customHeight="1">
      <c r="A12" s="204"/>
      <c r="B12" s="766" t="s">
        <v>458</v>
      </c>
      <c r="C12" s="766"/>
      <c r="D12" s="766"/>
      <c r="E12" s="766"/>
      <c r="F12" s="211"/>
      <c r="G12" s="257"/>
      <c r="IQ12" s="203"/>
      <c r="IR12" s="203"/>
      <c r="IS12" s="203"/>
      <c r="IT12" s="203"/>
      <c r="IU12" s="203"/>
      <c r="IV12" s="203"/>
    </row>
    <row r="13" spans="1:256" s="202" customFormat="1" ht="33" customHeight="1">
      <c r="A13" s="204"/>
      <c r="B13" s="766" t="s">
        <v>459</v>
      </c>
      <c r="C13" s="766"/>
      <c r="D13" s="766"/>
      <c r="E13" s="766"/>
      <c r="F13" s="211"/>
      <c r="G13" s="257"/>
      <c r="IQ13" s="203"/>
      <c r="IR13" s="203"/>
      <c r="IS13" s="203"/>
      <c r="IT13" s="203"/>
      <c r="IU13" s="203"/>
      <c r="IV13" s="203"/>
    </row>
    <row r="14" spans="1:256" s="202" customFormat="1" ht="32.25" customHeight="1">
      <c r="A14" s="204"/>
      <c r="B14" s="766" t="s">
        <v>460</v>
      </c>
      <c r="C14" s="766"/>
      <c r="D14" s="766"/>
      <c r="E14" s="766"/>
      <c r="F14" s="211"/>
      <c r="G14" s="257"/>
      <c r="IQ14" s="203"/>
      <c r="IR14" s="203"/>
      <c r="IS14" s="203"/>
      <c r="IT14" s="203"/>
      <c r="IU14" s="203"/>
      <c r="IV14" s="203"/>
    </row>
    <row r="15" spans="1:256" s="202" customFormat="1" ht="32.25" customHeight="1">
      <c r="A15" s="204"/>
      <c r="B15" s="766" t="s">
        <v>461</v>
      </c>
      <c r="C15" s="766"/>
      <c r="D15" s="766"/>
      <c r="E15" s="766"/>
      <c r="F15" s="211"/>
      <c r="G15" s="257"/>
      <c r="IQ15" s="203"/>
      <c r="IR15" s="203"/>
      <c r="IS15" s="203"/>
      <c r="IT15" s="203"/>
      <c r="IU15" s="203"/>
      <c r="IV15" s="203"/>
    </row>
    <row r="16" spans="1:256" s="202" customFormat="1" ht="49.5" customHeight="1">
      <c r="A16" s="204"/>
      <c r="B16" s="766" t="s">
        <v>462</v>
      </c>
      <c r="C16" s="766"/>
      <c r="D16" s="766"/>
      <c r="E16" s="766"/>
      <c r="F16" s="211"/>
      <c r="G16" s="257"/>
      <c r="IQ16" s="203"/>
      <c r="IR16" s="203"/>
      <c r="IS16" s="203"/>
      <c r="IT16" s="203"/>
      <c r="IU16" s="203"/>
      <c r="IV16" s="203"/>
    </row>
    <row r="17" spans="1:256" s="202" customFormat="1" ht="49.5" customHeight="1">
      <c r="A17" s="204"/>
      <c r="B17" s="766" t="s">
        <v>463</v>
      </c>
      <c r="C17" s="766"/>
      <c r="D17" s="766"/>
      <c r="E17" s="766"/>
      <c r="F17" s="211"/>
      <c r="G17" s="257"/>
      <c r="IQ17" s="203"/>
      <c r="IR17" s="203"/>
      <c r="IS17" s="203"/>
      <c r="IT17" s="203"/>
      <c r="IU17" s="203"/>
      <c r="IV17" s="203"/>
    </row>
    <row r="18" spans="1:256" s="202" customFormat="1" ht="33" customHeight="1">
      <c r="A18" s="204"/>
      <c r="B18" s="766" t="s">
        <v>464</v>
      </c>
      <c r="C18" s="766"/>
      <c r="D18" s="766"/>
      <c r="E18" s="766"/>
      <c r="F18" s="211"/>
      <c r="G18" s="257"/>
      <c r="IQ18" s="203"/>
      <c r="IR18" s="203"/>
      <c r="IS18" s="203"/>
      <c r="IT18" s="203"/>
      <c r="IU18" s="203"/>
      <c r="IV18" s="203"/>
    </row>
    <row r="19" spans="1:256" s="202" customFormat="1" ht="16.5" customHeight="1">
      <c r="A19" s="204"/>
      <c r="B19" s="766" t="s">
        <v>465</v>
      </c>
      <c r="C19" s="766"/>
      <c r="D19" s="766"/>
      <c r="E19" s="766"/>
      <c r="F19" s="211"/>
      <c r="G19" s="257"/>
      <c r="IQ19" s="203"/>
      <c r="IR19" s="203"/>
      <c r="IS19" s="203"/>
      <c r="IT19" s="203"/>
      <c r="IU19" s="203"/>
      <c r="IV19" s="203"/>
    </row>
    <row r="20" spans="1:256" s="202" customFormat="1" ht="48.75" customHeight="1">
      <c r="A20" s="204"/>
      <c r="B20" s="766" t="s">
        <v>466</v>
      </c>
      <c r="C20" s="766"/>
      <c r="D20" s="766"/>
      <c r="E20" s="766"/>
      <c r="F20" s="211"/>
      <c r="G20" s="257"/>
      <c r="IQ20" s="203"/>
      <c r="IR20" s="203"/>
      <c r="IS20" s="203"/>
      <c r="IT20" s="203"/>
      <c r="IU20" s="203"/>
      <c r="IV20" s="203"/>
    </row>
    <row r="21" spans="1:256" s="202" customFormat="1" ht="47.25" customHeight="1">
      <c r="A21" s="204"/>
      <c r="B21" s="766" t="s">
        <v>467</v>
      </c>
      <c r="C21" s="766"/>
      <c r="D21" s="766"/>
      <c r="E21" s="766"/>
      <c r="F21" s="211"/>
      <c r="G21" s="257"/>
      <c r="IQ21" s="203"/>
      <c r="IR21" s="203"/>
      <c r="IS21" s="203"/>
      <c r="IT21" s="203"/>
      <c r="IU21" s="203"/>
      <c r="IV21" s="203"/>
    </row>
    <row r="22" spans="1:256" s="202" customFormat="1" ht="32.25" customHeight="1">
      <c r="A22" s="204"/>
      <c r="B22" s="766" t="s">
        <v>468</v>
      </c>
      <c r="C22" s="766"/>
      <c r="D22" s="766"/>
      <c r="E22" s="766"/>
      <c r="F22" s="211"/>
      <c r="G22" s="257"/>
      <c r="IQ22" s="203"/>
      <c r="IR22" s="203"/>
      <c r="IS22" s="203"/>
      <c r="IT22" s="203"/>
      <c r="IU22" s="203"/>
      <c r="IV22" s="203"/>
    </row>
    <row r="23" spans="1:7" ht="16.5" customHeight="1">
      <c r="A23" s="37"/>
      <c r="B23" s="229"/>
      <c r="C23" s="229"/>
      <c r="D23" s="229"/>
      <c r="E23" s="229"/>
      <c r="F23" s="242"/>
      <c r="G23" s="255"/>
    </row>
    <row r="24" spans="1:256" s="202" customFormat="1" ht="16.5" customHeight="1">
      <c r="A24" s="204"/>
      <c r="B24" s="256" t="s">
        <v>284</v>
      </c>
      <c r="C24" s="256"/>
      <c r="D24" s="256"/>
      <c r="E24" s="256"/>
      <c r="F24" s="211"/>
      <c r="G24" s="257"/>
      <c r="IQ24" s="203"/>
      <c r="IR24" s="203"/>
      <c r="IS24" s="203"/>
      <c r="IT24" s="203"/>
      <c r="IU24" s="203"/>
      <c r="IV24" s="203"/>
    </row>
    <row r="25" spans="1:256" s="202" customFormat="1" ht="16.5" customHeight="1">
      <c r="A25" s="204"/>
      <c r="B25" s="766" t="s">
        <v>469</v>
      </c>
      <c r="C25" s="766"/>
      <c r="D25" s="766"/>
      <c r="E25" s="766"/>
      <c r="F25" s="211"/>
      <c r="G25" s="257"/>
      <c r="IQ25" s="203"/>
      <c r="IR25" s="203"/>
      <c r="IS25" s="203"/>
      <c r="IT25" s="203"/>
      <c r="IU25" s="203"/>
      <c r="IV25" s="203"/>
    </row>
    <row r="26" spans="1:256" s="202" customFormat="1" ht="16.5" customHeight="1">
      <c r="A26" s="204"/>
      <c r="B26" s="766" t="s">
        <v>470</v>
      </c>
      <c r="C26" s="766"/>
      <c r="D26" s="766"/>
      <c r="E26" s="766"/>
      <c r="F26" s="211"/>
      <c r="G26" s="257"/>
      <c r="IQ26" s="203"/>
      <c r="IR26" s="203"/>
      <c r="IS26" s="203"/>
      <c r="IT26" s="203"/>
      <c r="IU26" s="203"/>
      <c r="IV26" s="203"/>
    </row>
    <row r="27" spans="1:256" s="202" customFormat="1" ht="16.5" customHeight="1">
      <c r="A27" s="204"/>
      <c r="B27" s="766" t="s">
        <v>471</v>
      </c>
      <c r="C27" s="766"/>
      <c r="D27" s="766"/>
      <c r="E27" s="766"/>
      <c r="F27" s="211"/>
      <c r="G27" s="257"/>
      <c r="IQ27" s="203"/>
      <c r="IR27" s="203"/>
      <c r="IS27" s="203"/>
      <c r="IT27" s="203"/>
      <c r="IU27" s="203"/>
      <c r="IV27" s="203"/>
    </row>
    <row r="28" spans="1:256" s="202" customFormat="1" ht="32.25" customHeight="1">
      <c r="A28" s="204"/>
      <c r="B28" s="766" t="s">
        <v>472</v>
      </c>
      <c r="C28" s="766"/>
      <c r="D28" s="766"/>
      <c r="E28" s="766"/>
      <c r="F28" s="211"/>
      <c r="G28" s="257"/>
      <c r="IQ28" s="203"/>
      <c r="IR28" s="203"/>
      <c r="IS28" s="203"/>
      <c r="IT28" s="203"/>
      <c r="IU28" s="203"/>
      <c r="IV28" s="203"/>
    </row>
    <row r="29" spans="1:256" s="202" customFormat="1" ht="32.25" customHeight="1">
      <c r="A29" s="204"/>
      <c r="B29" s="766" t="s">
        <v>473</v>
      </c>
      <c r="C29" s="766"/>
      <c r="D29" s="766"/>
      <c r="E29" s="766"/>
      <c r="F29" s="211"/>
      <c r="G29" s="257"/>
      <c r="IQ29" s="203"/>
      <c r="IR29" s="203"/>
      <c r="IS29" s="203"/>
      <c r="IT29" s="203"/>
      <c r="IU29" s="203"/>
      <c r="IV29" s="203"/>
    </row>
    <row r="30" spans="1:256" s="202" customFormat="1" ht="17.25" customHeight="1">
      <c r="A30" s="204"/>
      <c r="B30" s="766" t="s">
        <v>474</v>
      </c>
      <c r="C30" s="766"/>
      <c r="D30" s="766"/>
      <c r="E30" s="766"/>
      <c r="F30" s="211"/>
      <c r="G30" s="257"/>
      <c r="IQ30" s="203"/>
      <c r="IR30" s="203"/>
      <c r="IS30" s="203"/>
      <c r="IT30" s="203"/>
      <c r="IU30" s="203"/>
      <c r="IV30" s="203"/>
    </row>
    <row r="31" spans="1:256" s="202" customFormat="1" ht="16.5" customHeight="1">
      <c r="A31" s="204"/>
      <c r="B31" s="258" t="s">
        <v>475</v>
      </c>
      <c r="C31" s="256"/>
      <c r="D31" s="256"/>
      <c r="E31" s="256"/>
      <c r="F31" s="211"/>
      <c r="G31" s="257"/>
      <c r="IQ31" s="203"/>
      <c r="IR31" s="203"/>
      <c r="IS31" s="203"/>
      <c r="IT31" s="203"/>
      <c r="IU31" s="203"/>
      <c r="IV31" s="203"/>
    </row>
    <row r="32" spans="1:256" s="202" customFormat="1" ht="16.5" customHeight="1">
      <c r="A32" s="204"/>
      <c r="B32" s="258" t="s">
        <v>476</v>
      </c>
      <c r="C32" s="256"/>
      <c r="D32" s="256"/>
      <c r="E32" s="256"/>
      <c r="F32" s="211"/>
      <c r="G32" s="257"/>
      <c r="IQ32" s="203"/>
      <c r="IR32" s="203"/>
      <c r="IS32" s="203"/>
      <c r="IT32" s="203"/>
      <c r="IU32" s="203"/>
      <c r="IV32" s="203"/>
    </row>
    <row r="33" spans="1:256" s="202" customFormat="1" ht="32.25" customHeight="1">
      <c r="A33" s="204"/>
      <c r="B33" s="766" t="s">
        <v>477</v>
      </c>
      <c r="C33" s="766"/>
      <c r="D33" s="766"/>
      <c r="E33" s="766"/>
      <c r="F33" s="211"/>
      <c r="G33" s="257"/>
      <c r="IQ33" s="203"/>
      <c r="IR33" s="203"/>
      <c r="IS33" s="203"/>
      <c r="IT33" s="203"/>
      <c r="IU33" s="203"/>
      <c r="IV33" s="203"/>
    </row>
    <row r="34" spans="1:256" s="202" customFormat="1" ht="16.5" customHeight="1">
      <c r="A34" s="204"/>
      <c r="B34" s="766" t="s">
        <v>478</v>
      </c>
      <c r="C34" s="766"/>
      <c r="D34" s="766"/>
      <c r="E34" s="766"/>
      <c r="F34" s="211"/>
      <c r="G34" s="257"/>
      <c r="IQ34" s="203"/>
      <c r="IR34" s="203"/>
      <c r="IS34" s="203"/>
      <c r="IT34" s="203"/>
      <c r="IU34" s="203"/>
      <c r="IV34" s="203"/>
    </row>
    <row r="35" spans="1:256" s="202" customFormat="1" ht="16.5" customHeight="1">
      <c r="A35" s="204"/>
      <c r="B35" s="766" t="s">
        <v>479</v>
      </c>
      <c r="C35" s="766"/>
      <c r="D35" s="766"/>
      <c r="E35" s="766"/>
      <c r="F35" s="211"/>
      <c r="G35" s="257"/>
      <c r="IQ35" s="203"/>
      <c r="IR35" s="203"/>
      <c r="IS35" s="203"/>
      <c r="IT35" s="203"/>
      <c r="IU35" s="203"/>
      <c r="IV35" s="203"/>
    </row>
    <row r="36" spans="1:256" s="202" customFormat="1" ht="16.5" customHeight="1">
      <c r="A36" s="204"/>
      <c r="B36" s="766" t="s">
        <v>480</v>
      </c>
      <c r="C36" s="766"/>
      <c r="D36" s="766"/>
      <c r="E36" s="766"/>
      <c r="F36" s="211"/>
      <c r="G36" s="257"/>
      <c r="IQ36" s="203"/>
      <c r="IR36" s="203"/>
      <c r="IS36" s="203"/>
      <c r="IT36" s="203"/>
      <c r="IU36" s="203"/>
      <c r="IV36" s="203"/>
    </row>
    <row r="37" spans="1:256" s="202" customFormat="1" ht="31.5" customHeight="1">
      <c r="A37" s="204"/>
      <c r="B37" s="766" t="s">
        <v>481</v>
      </c>
      <c r="C37" s="766"/>
      <c r="D37" s="766"/>
      <c r="E37" s="766"/>
      <c r="F37" s="211"/>
      <c r="G37" s="257"/>
      <c r="IQ37" s="203"/>
      <c r="IR37" s="203"/>
      <c r="IS37" s="203"/>
      <c r="IT37" s="203"/>
      <c r="IU37" s="203"/>
      <c r="IV37" s="203"/>
    </row>
    <row r="38" spans="1:256" s="202" customFormat="1" ht="32.25" customHeight="1">
      <c r="A38" s="204"/>
      <c r="B38" s="766" t="s">
        <v>482</v>
      </c>
      <c r="C38" s="766"/>
      <c r="D38" s="766"/>
      <c r="E38" s="766"/>
      <c r="F38" s="211"/>
      <c r="G38" s="257"/>
      <c r="IQ38" s="203"/>
      <c r="IR38" s="203"/>
      <c r="IS38" s="203"/>
      <c r="IT38" s="203"/>
      <c r="IU38" s="203"/>
      <c r="IV38" s="203"/>
    </row>
    <row r="39" spans="1:256" s="202" customFormat="1" ht="18" customHeight="1">
      <c r="A39" s="204"/>
      <c r="B39" s="766" t="s">
        <v>483</v>
      </c>
      <c r="C39" s="766"/>
      <c r="D39" s="766"/>
      <c r="E39" s="766"/>
      <c r="F39" s="211"/>
      <c r="G39" s="257"/>
      <c r="IQ39" s="203"/>
      <c r="IR39" s="203"/>
      <c r="IS39" s="203"/>
      <c r="IT39" s="203"/>
      <c r="IU39" s="203"/>
      <c r="IV39" s="203"/>
    </row>
    <row r="40" spans="1:256" s="202" customFormat="1" ht="33" customHeight="1">
      <c r="A40" s="204"/>
      <c r="B40" s="766" t="s">
        <v>484</v>
      </c>
      <c r="C40" s="766"/>
      <c r="D40" s="766"/>
      <c r="E40" s="766"/>
      <c r="F40" s="259"/>
      <c r="G40" s="257"/>
      <c r="IQ40" s="203"/>
      <c r="IR40" s="203"/>
      <c r="IS40" s="203"/>
      <c r="IT40" s="203"/>
      <c r="IU40" s="203"/>
      <c r="IV40" s="203"/>
    </row>
    <row r="41" spans="1:256" s="202" customFormat="1" ht="31.5" customHeight="1">
      <c r="A41" s="204"/>
      <c r="B41" s="766" t="s">
        <v>485</v>
      </c>
      <c r="C41" s="766"/>
      <c r="D41" s="766"/>
      <c r="E41" s="766"/>
      <c r="F41" s="259"/>
      <c r="G41" s="257"/>
      <c r="IQ41" s="203"/>
      <c r="IR41" s="203"/>
      <c r="IS41" s="203"/>
      <c r="IT41" s="203"/>
      <c r="IU41" s="203"/>
      <c r="IV41" s="203"/>
    </row>
    <row r="42" spans="1:256" s="202" customFormat="1" ht="31.5" customHeight="1">
      <c r="A42" s="204"/>
      <c r="B42" s="260"/>
      <c r="C42" s="261"/>
      <c r="D42" s="261"/>
      <c r="E42" s="261"/>
      <c r="F42" s="259"/>
      <c r="G42" s="257"/>
      <c r="IQ42" s="203"/>
      <c r="IR42" s="203"/>
      <c r="IS42" s="203"/>
      <c r="IT42" s="203"/>
      <c r="IU42" s="203"/>
      <c r="IV42" s="203"/>
    </row>
    <row r="43" spans="1:256" s="202" customFormat="1" ht="31.5" customHeight="1">
      <c r="A43" s="204"/>
      <c r="B43" s="260"/>
      <c r="C43" s="261"/>
      <c r="D43" s="261"/>
      <c r="E43" s="261"/>
      <c r="F43" s="259"/>
      <c r="G43" s="257"/>
      <c r="IQ43" s="203"/>
      <c r="IR43" s="203"/>
      <c r="IS43" s="203"/>
      <c r="IT43" s="203"/>
      <c r="IU43" s="203"/>
      <c r="IV43" s="203"/>
    </row>
    <row r="44" spans="1:256" s="202" customFormat="1" ht="15">
      <c r="A44" s="262"/>
      <c r="C44" s="263"/>
      <c r="D44" s="259"/>
      <c r="E44" s="259"/>
      <c r="F44" s="259"/>
      <c r="G44" s="257"/>
      <c r="IQ44" s="203"/>
      <c r="IR44" s="203"/>
      <c r="IS44" s="203"/>
      <c r="IT44" s="203"/>
      <c r="IU44" s="203"/>
      <c r="IV44" s="203"/>
    </row>
    <row r="45" spans="1:256" s="202" customFormat="1" ht="135">
      <c r="A45" s="198" t="s">
        <v>296</v>
      </c>
      <c r="B45" s="199" t="s">
        <v>486</v>
      </c>
      <c r="C45" s="200" t="s">
        <v>35</v>
      </c>
      <c r="D45" s="259">
        <v>55</v>
      </c>
      <c r="E45" s="3"/>
      <c r="F45" s="3">
        <f>+D45*E45</f>
        <v>0</v>
      </c>
      <c r="G45" s="264"/>
      <c r="IQ45" s="203"/>
      <c r="IR45" s="203"/>
      <c r="IS45" s="203"/>
      <c r="IT45" s="203"/>
      <c r="IU45" s="203"/>
      <c r="IV45" s="203"/>
    </row>
    <row r="46" spans="1:256" s="202" customFormat="1" ht="15">
      <c r="A46" s="198"/>
      <c r="C46" s="200"/>
      <c r="D46" s="259"/>
      <c r="E46" s="252"/>
      <c r="F46" s="265"/>
      <c r="G46" s="257"/>
      <c r="IQ46" s="203"/>
      <c r="IR46" s="203"/>
      <c r="IS46" s="203"/>
      <c r="IT46" s="203"/>
      <c r="IU46" s="203"/>
      <c r="IV46" s="203"/>
    </row>
    <row r="47" spans="1:256" s="202" customFormat="1" ht="75">
      <c r="A47" s="198" t="s">
        <v>298</v>
      </c>
      <c r="B47" s="199" t="s">
        <v>487</v>
      </c>
      <c r="C47" s="200" t="s">
        <v>35</v>
      </c>
      <c r="D47" s="259">
        <v>6.7</v>
      </c>
      <c r="E47" s="3"/>
      <c r="F47" s="3">
        <f>+D47*E47</f>
        <v>0</v>
      </c>
      <c r="G47" s="257"/>
      <c r="IQ47" s="203"/>
      <c r="IR47" s="203"/>
      <c r="IS47" s="203"/>
      <c r="IT47" s="203"/>
      <c r="IU47" s="203"/>
      <c r="IV47" s="203"/>
    </row>
    <row r="48" spans="1:256" s="202" customFormat="1" ht="15">
      <c r="A48" s="198"/>
      <c r="C48" s="200"/>
      <c r="D48" s="259"/>
      <c r="E48" s="252"/>
      <c r="F48" s="265"/>
      <c r="G48" s="257"/>
      <c r="IQ48" s="203"/>
      <c r="IR48" s="203"/>
      <c r="IS48" s="203"/>
      <c r="IT48" s="203"/>
      <c r="IU48" s="203"/>
      <c r="IV48" s="203"/>
    </row>
    <row r="49" spans="1:256" s="202" customFormat="1" ht="225">
      <c r="A49" s="198" t="s">
        <v>300</v>
      </c>
      <c r="B49" s="199" t="s">
        <v>488</v>
      </c>
      <c r="C49" s="200" t="s">
        <v>35</v>
      </c>
      <c r="D49" s="259">
        <v>52</v>
      </c>
      <c r="E49" s="3"/>
      <c r="F49" s="3">
        <f>+D49*E49</f>
        <v>0</v>
      </c>
      <c r="G49" s="264"/>
      <c r="IQ49" s="203"/>
      <c r="IR49" s="203"/>
      <c r="IS49" s="203"/>
      <c r="IT49" s="203"/>
      <c r="IU49" s="203"/>
      <c r="IV49" s="203"/>
    </row>
    <row r="50" spans="1:256" s="202" customFormat="1" ht="15">
      <c r="A50" s="198"/>
      <c r="B50" s="199"/>
      <c r="C50" s="200"/>
      <c r="D50" s="259"/>
      <c r="E50" s="252"/>
      <c r="F50" s="265"/>
      <c r="G50" s="264"/>
      <c r="IQ50" s="203"/>
      <c r="IR50" s="203"/>
      <c r="IS50" s="203"/>
      <c r="IT50" s="203"/>
      <c r="IU50" s="203"/>
      <c r="IV50" s="203"/>
    </row>
    <row r="51" spans="1:256" s="202" customFormat="1" ht="150">
      <c r="A51" s="198" t="s">
        <v>302</v>
      </c>
      <c r="B51" s="199" t="s">
        <v>489</v>
      </c>
      <c r="C51" s="200" t="s">
        <v>35</v>
      </c>
      <c r="D51" s="259">
        <v>76</v>
      </c>
      <c r="E51" s="3"/>
      <c r="F51" s="3">
        <f>+D51*E51</f>
        <v>0</v>
      </c>
      <c r="G51" s="264"/>
      <c r="IQ51" s="203"/>
      <c r="IR51" s="203"/>
      <c r="IS51" s="203"/>
      <c r="IT51" s="203"/>
      <c r="IU51" s="203"/>
      <c r="IV51" s="203"/>
    </row>
    <row r="52" spans="1:256" s="202" customFormat="1" ht="15">
      <c r="A52" s="198"/>
      <c r="B52" s="199"/>
      <c r="C52" s="200"/>
      <c r="D52" s="259"/>
      <c r="E52" s="259"/>
      <c r="F52" s="266"/>
      <c r="G52" s="264"/>
      <c r="IQ52" s="203"/>
      <c r="IR52" s="203"/>
      <c r="IS52" s="203"/>
      <c r="IT52" s="203"/>
      <c r="IU52" s="203"/>
      <c r="IV52" s="203"/>
    </row>
    <row r="53" spans="1:256" s="202" customFormat="1" ht="150">
      <c r="A53" s="198" t="s">
        <v>304</v>
      </c>
      <c r="B53" s="199" t="s">
        <v>490</v>
      </c>
      <c r="C53" s="200" t="s">
        <v>35</v>
      </c>
      <c r="D53" s="259">
        <v>25</v>
      </c>
      <c r="E53" s="3"/>
      <c r="F53" s="215">
        <f>+D53*E53</f>
        <v>0</v>
      </c>
      <c r="G53" s="264"/>
      <c r="IQ53" s="203"/>
      <c r="IR53" s="203"/>
      <c r="IS53" s="203"/>
      <c r="IT53" s="203"/>
      <c r="IU53" s="203"/>
      <c r="IV53" s="203"/>
    </row>
    <row r="54" spans="1:256" s="202" customFormat="1" ht="15">
      <c r="A54" s="198"/>
      <c r="B54" s="199"/>
      <c r="C54" s="200"/>
      <c r="D54" s="259"/>
      <c r="E54" s="252"/>
      <c r="F54" s="266"/>
      <c r="G54" s="264"/>
      <c r="IQ54" s="203"/>
      <c r="IR54" s="203"/>
      <c r="IS54" s="203"/>
      <c r="IT54" s="203"/>
      <c r="IU54" s="203"/>
      <c r="IV54" s="203"/>
    </row>
    <row r="55" spans="1:256" s="202" customFormat="1" ht="180">
      <c r="A55" s="198" t="s">
        <v>306</v>
      </c>
      <c r="B55" s="199" t="s">
        <v>491</v>
      </c>
      <c r="C55" s="200" t="s">
        <v>35</v>
      </c>
      <c r="D55" s="259">
        <v>45</v>
      </c>
      <c r="E55" s="3"/>
      <c r="F55" s="215">
        <f>+D55*E55</f>
        <v>0</v>
      </c>
      <c r="G55" s="264"/>
      <c r="IQ55" s="203"/>
      <c r="IR55" s="203"/>
      <c r="IS55" s="203"/>
      <c r="IT55" s="203"/>
      <c r="IU55" s="203"/>
      <c r="IV55" s="203"/>
    </row>
    <row r="56" spans="1:256" s="202" customFormat="1" ht="15">
      <c r="A56" s="198"/>
      <c r="B56" s="199"/>
      <c r="C56" s="200"/>
      <c r="D56" s="259"/>
      <c r="E56" s="252"/>
      <c r="F56" s="266"/>
      <c r="G56" s="264"/>
      <c r="IQ56" s="203"/>
      <c r="IR56" s="203"/>
      <c r="IS56" s="203"/>
      <c r="IT56" s="203"/>
      <c r="IU56" s="203"/>
      <c r="IV56" s="203"/>
    </row>
    <row r="57" spans="1:256" s="202" customFormat="1" ht="135">
      <c r="A57" s="198" t="s">
        <v>308</v>
      </c>
      <c r="B57" s="199" t="s">
        <v>492</v>
      </c>
      <c r="C57" s="200" t="s">
        <v>35</v>
      </c>
      <c r="D57" s="259">
        <v>15</v>
      </c>
      <c r="E57" s="3"/>
      <c r="F57" s="215">
        <f>+D57*E57</f>
        <v>0</v>
      </c>
      <c r="G57" s="264"/>
      <c r="IQ57" s="203"/>
      <c r="IR57" s="203"/>
      <c r="IS57" s="203"/>
      <c r="IT57" s="203"/>
      <c r="IU57" s="203"/>
      <c r="IV57" s="203"/>
    </row>
    <row r="58" spans="1:256" s="202" customFormat="1" ht="15">
      <c r="A58" s="198"/>
      <c r="B58" s="199"/>
      <c r="C58" s="200"/>
      <c r="D58" s="259"/>
      <c r="E58" s="252"/>
      <c r="F58" s="266"/>
      <c r="G58" s="264"/>
      <c r="IQ58" s="203"/>
      <c r="IR58" s="203"/>
      <c r="IS58" s="203"/>
      <c r="IT58" s="203"/>
      <c r="IU58" s="203"/>
      <c r="IV58" s="203"/>
    </row>
    <row r="59" spans="1:256" s="202" customFormat="1" ht="165">
      <c r="A59" s="198" t="s">
        <v>310</v>
      </c>
      <c r="B59" s="199" t="s">
        <v>493</v>
      </c>
      <c r="C59" s="200" t="s">
        <v>35</v>
      </c>
      <c r="D59" s="259">
        <v>25</v>
      </c>
      <c r="E59" s="3"/>
      <c r="F59" s="215">
        <f>+D59*E59</f>
        <v>0</v>
      </c>
      <c r="G59" s="264"/>
      <c r="IQ59" s="203"/>
      <c r="IR59" s="203"/>
      <c r="IS59" s="203"/>
      <c r="IT59" s="203"/>
      <c r="IU59" s="203"/>
      <c r="IV59" s="203"/>
    </row>
    <row r="60" spans="1:256" s="202" customFormat="1" ht="15">
      <c r="A60" s="198"/>
      <c r="B60" s="199"/>
      <c r="C60" s="200"/>
      <c r="D60" s="259"/>
      <c r="E60" s="259"/>
      <c r="F60" s="266"/>
      <c r="G60" s="264"/>
      <c r="IQ60" s="203"/>
      <c r="IR60" s="203"/>
      <c r="IS60" s="203"/>
      <c r="IT60" s="203"/>
      <c r="IU60" s="203"/>
      <c r="IV60" s="203"/>
    </row>
    <row r="61" spans="1:256" s="202" customFormat="1" ht="15">
      <c r="A61" s="262"/>
      <c r="B61" s="219" t="s">
        <v>494</v>
      </c>
      <c r="C61" s="267"/>
      <c r="D61" s="268"/>
      <c r="E61" s="268"/>
      <c r="F61" s="192">
        <f>SUM(F45:F60)</f>
        <v>0</v>
      </c>
      <c r="G61" s="269"/>
      <c r="IQ61" s="203"/>
      <c r="IR61" s="203"/>
      <c r="IS61" s="203"/>
      <c r="IT61" s="203"/>
      <c r="IU61" s="203"/>
      <c r="IV61" s="203"/>
    </row>
  </sheetData>
  <sheetProtection selectLockedCells="1" selectUnlockedCells="1"/>
  <mergeCells count="31">
    <mergeCell ref="B41:E41"/>
    <mergeCell ref="B35:E35"/>
    <mergeCell ref="B36:E36"/>
    <mergeCell ref="B37:E37"/>
    <mergeCell ref="B38:E38"/>
    <mergeCell ref="B39:E39"/>
    <mergeCell ref="B40:E40"/>
    <mergeCell ref="B27:E27"/>
    <mergeCell ref="B28:E28"/>
    <mergeCell ref="B29:E29"/>
    <mergeCell ref="B30:E30"/>
    <mergeCell ref="B33:E33"/>
    <mergeCell ref="B34:E34"/>
    <mergeCell ref="B19:E19"/>
    <mergeCell ref="B20:E20"/>
    <mergeCell ref="B21:E21"/>
    <mergeCell ref="B22:E22"/>
    <mergeCell ref="B25:E25"/>
    <mergeCell ref="B26:E26"/>
    <mergeCell ref="B13:E13"/>
    <mergeCell ref="B14:E14"/>
    <mergeCell ref="B15:E15"/>
    <mergeCell ref="B16:E16"/>
    <mergeCell ref="B17:E17"/>
    <mergeCell ref="B18:E18"/>
    <mergeCell ref="B4:F4"/>
    <mergeCell ref="B6:E6"/>
    <mergeCell ref="B9:E9"/>
    <mergeCell ref="B10:E10"/>
    <mergeCell ref="B11:E11"/>
    <mergeCell ref="B12:E12"/>
  </mergeCells>
  <printOptions/>
  <pageMargins left="0.9840277777777777" right="0.19652777777777777" top="0.7875" bottom="0.7875" header="0.5118055555555555" footer="0"/>
  <pageSetup horizontalDpi="300" verticalDpi="300" orientation="portrait" paperSize="9" scale="70" r:id="rId1"/>
  <headerFooter alignWithMargins="0">
    <oddFooter>&amp;C&amp;P/&amp;N</oddFooter>
  </headerFooter>
  <rowBreaks count="2" manualBreakCount="2">
    <brk id="33" max="255" man="1"/>
    <brk id="52" max="255" man="1"/>
  </rowBreaks>
</worksheet>
</file>

<file path=xl/worksheets/sheet17.xml><?xml version="1.0" encoding="utf-8"?>
<worksheet xmlns="http://schemas.openxmlformats.org/spreadsheetml/2006/main" xmlns:r="http://schemas.openxmlformats.org/officeDocument/2006/relationships">
  <sheetPr>
    <tabColor indexed="13"/>
  </sheetPr>
  <dimension ref="A1:IV130"/>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00390625" style="37" customWidth="1"/>
    <col min="2" max="2" width="52.50390625" style="33" customWidth="1"/>
    <col min="3" max="3" width="10.625" style="34" customWidth="1"/>
    <col min="4" max="4" width="15.125" style="169" customWidth="1"/>
    <col min="5" max="5" width="12.875" style="169" customWidth="1"/>
    <col min="6" max="6" width="15.50390625" style="169" customWidth="1"/>
    <col min="7" max="7" width="10.625" style="239" customWidth="1"/>
    <col min="8" max="243" width="9.125" style="35" customWidth="1"/>
    <col min="244" max="16384" width="9.125" style="36" customWidth="1"/>
  </cols>
  <sheetData>
    <row r="1" spans="1:2" ht="15">
      <c r="A1" s="3"/>
      <c r="B1" s="3"/>
    </row>
    <row r="2" spans="1:256" s="202" customFormat="1" ht="15">
      <c r="A2" s="204"/>
      <c r="B2" s="270" t="s">
        <v>495</v>
      </c>
      <c r="C2" s="214"/>
      <c r="D2" s="259"/>
      <c r="E2" s="259"/>
      <c r="F2" s="259"/>
      <c r="G2" s="271"/>
      <c r="IJ2" s="203"/>
      <c r="IK2" s="203"/>
      <c r="IL2" s="203"/>
      <c r="IM2" s="203"/>
      <c r="IN2" s="203"/>
      <c r="IO2" s="203"/>
      <c r="IP2" s="203"/>
      <c r="IQ2" s="203"/>
      <c r="IR2" s="203"/>
      <c r="IS2" s="203"/>
      <c r="IT2" s="203"/>
      <c r="IU2" s="203"/>
      <c r="IV2" s="203"/>
    </row>
    <row r="3" spans="1:256" s="202" customFormat="1" ht="15">
      <c r="A3" s="204"/>
      <c r="B3" s="270"/>
      <c r="C3" s="214"/>
      <c r="D3" s="259"/>
      <c r="E3" s="259"/>
      <c r="F3" s="259"/>
      <c r="G3" s="271"/>
      <c r="IJ3" s="203"/>
      <c r="IK3" s="203"/>
      <c r="IL3" s="203"/>
      <c r="IM3" s="203"/>
      <c r="IN3" s="203"/>
      <c r="IO3" s="203"/>
      <c r="IP3" s="203"/>
      <c r="IQ3" s="203"/>
      <c r="IR3" s="203"/>
      <c r="IS3" s="203"/>
      <c r="IT3" s="203"/>
      <c r="IU3" s="203"/>
      <c r="IV3" s="203"/>
    </row>
    <row r="4" spans="1:256" s="202" customFormat="1" ht="63" customHeight="1">
      <c r="A4" s="204"/>
      <c r="B4" s="758" t="s">
        <v>275</v>
      </c>
      <c r="C4" s="758"/>
      <c r="D4" s="758"/>
      <c r="E4" s="758"/>
      <c r="F4" s="758"/>
      <c r="G4" s="271"/>
      <c r="IJ4" s="203"/>
      <c r="IK4" s="203"/>
      <c r="IL4" s="203"/>
      <c r="IM4" s="203"/>
      <c r="IN4" s="203"/>
      <c r="IO4" s="203"/>
      <c r="IP4" s="203"/>
      <c r="IQ4" s="203"/>
      <c r="IR4" s="203"/>
      <c r="IS4" s="203"/>
      <c r="IT4" s="203"/>
      <c r="IU4" s="203"/>
      <c r="IV4" s="203"/>
    </row>
    <row r="5" spans="2:6" ht="16.5" customHeight="1">
      <c r="B5" s="173"/>
      <c r="C5" s="173"/>
      <c r="D5" s="173"/>
      <c r="E5" s="173"/>
      <c r="F5" s="242"/>
    </row>
    <row r="6" spans="2:6" ht="16.5" customHeight="1">
      <c r="B6" s="207" t="s">
        <v>276</v>
      </c>
      <c r="C6" s="207"/>
      <c r="D6" s="207"/>
      <c r="E6" s="207"/>
      <c r="F6" s="242"/>
    </row>
    <row r="7" spans="2:6" ht="93.75" customHeight="1">
      <c r="B7" s="765" t="s">
        <v>496</v>
      </c>
      <c r="C7" s="765"/>
      <c r="D7" s="765"/>
      <c r="E7" s="765"/>
      <c r="F7" s="242"/>
    </row>
    <row r="8" spans="2:6" ht="16.5" customHeight="1">
      <c r="B8" s="173"/>
      <c r="C8" s="173"/>
      <c r="D8" s="173"/>
      <c r="E8" s="173"/>
      <c r="F8" s="242"/>
    </row>
    <row r="9" spans="2:6" ht="16.5" customHeight="1">
      <c r="B9" s="207" t="s">
        <v>278</v>
      </c>
      <c r="C9" s="207"/>
      <c r="D9" s="207"/>
      <c r="E9" s="207"/>
      <c r="F9" s="242"/>
    </row>
    <row r="10" spans="2:6" ht="50.25" customHeight="1">
      <c r="B10" s="767" t="s">
        <v>497</v>
      </c>
      <c r="C10" s="767"/>
      <c r="D10" s="767"/>
      <c r="E10" s="767"/>
      <c r="F10" s="242"/>
    </row>
    <row r="11" spans="2:6" ht="65.25" customHeight="1">
      <c r="B11" s="766" t="s">
        <v>498</v>
      </c>
      <c r="C11" s="766"/>
      <c r="D11" s="766"/>
      <c r="E11" s="766"/>
      <c r="F11" s="242"/>
    </row>
    <row r="12" spans="2:6" ht="31.5" customHeight="1">
      <c r="B12" s="767" t="s">
        <v>499</v>
      </c>
      <c r="C12" s="767"/>
      <c r="D12" s="767"/>
      <c r="E12" s="767"/>
      <c r="F12" s="242"/>
    </row>
    <row r="13" spans="2:6" ht="33.75" customHeight="1">
      <c r="B13" s="767" t="s">
        <v>500</v>
      </c>
      <c r="C13" s="767"/>
      <c r="D13" s="767"/>
      <c r="E13" s="767"/>
      <c r="F13" s="242"/>
    </row>
    <row r="14" spans="2:6" ht="18" customHeight="1">
      <c r="B14" s="767" t="s">
        <v>501</v>
      </c>
      <c r="C14" s="767"/>
      <c r="D14" s="767"/>
      <c r="E14" s="767"/>
      <c r="F14" s="242"/>
    </row>
    <row r="15" spans="2:6" ht="32.25" customHeight="1">
      <c r="B15" s="767" t="s">
        <v>502</v>
      </c>
      <c r="C15" s="767"/>
      <c r="D15" s="767"/>
      <c r="E15" s="767"/>
      <c r="F15" s="242"/>
    </row>
    <row r="16" spans="2:6" ht="62.25" customHeight="1">
      <c r="B16" s="766" t="s">
        <v>503</v>
      </c>
      <c r="C16" s="766"/>
      <c r="D16" s="766"/>
      <c r="E16" s="766"/>
      <c r="F16" s="242"/>
    </row>
    <row r="17" spans="2:6" ht="31.5" customHeight="1">
      <c r="B17" s="767" t="s">
        <v>504</v>
      </c>
      <c r="C17" s="767"/>
      <c r="D17" s="767"/>
      <c r="E17" s="767"/>
      <c r="F17" s="242"/>
    </row>
    <row r="18" spans="2:6" ht="32.25" customHeight="1">
      <c r="B18" s="767" t="s">
        <v>505</v>
      </c>
      <c r="C18" s="767"/>
      <c r="D18" s="767"/>
      <c r="E18" s="767"/>
      <c r="F18" s="242"/>
    </row>
    <row r="19" spans="2:6" ht="33.75" customHeight="1">
      <c r="B19" s="767" t="s">
        <v>506</v>
      </c>
      <c r="C19" s="767"/>
      <c r="D19" s="767"/>
      <c r="E19" s="767"/>
      <c r="F19" s="242"/>
    </row>
    <row r="20" spans="2:6" ht="49.5" customHeight="1">
      <c r="B20" s="767" t="s">
        <v>507</v>
      </c>
      <c r="C20" s="767"/>
      <c r="D20" s="767"/>
      <c r="E20" s="767"/>
      <c r="F20" s="242"/>
    </row>
    <row r="21" spans="2:6" ht="48" customHeight="1">
      <c r="B21" s="767" t="s">
        <v>508</v>
      </c>
      <c r="C21" s="767"/>
      <c r="D21" s="767"/>
      <c r="E21" s="767"/>
      <c r="F21" s="242"/>
    </row>
    <row r="22" spans="2:6" ht="16.5" customHeight="1">
      <c r="B22" s="173"/>
      <c r="C22" s="173"/>
      <c r="D22" s="173"/>
      <c r="E22" s="173"/>
      <c r="F22" s="242"/>
    </row>
    <row r="23" spans="2:6" ht="16.5" customHeight="1">
      <c r="B23" s="207" t="s">
        <v>509</v>
      </c>
      <c r="C23" s="207"/>
      <c r="D23" s="207"/>
      <c r="E23" s="207"/>
      <c r="F23" s="242"/>
    </row>
    <row r="24" spans="2:6" ht="18" customHeight="1">
      <c r="B24" s="273" t="s">
        <v>469</v>
      </c>
      <c r="C24" s="207"/>
      <c r="D24" s="207"/>
      <c r="E24" s="207"/>
      <c r="F24" s="242"/>
    </row>
    <row r="25" spans="2:6" ht="16.5" customHeight="1">
      <c r="B25" s="273" t="s">
        <v>510</v>
      </c>
      <c r="C25" s="207"/>
      <c r="D25" s="207"/>
      <c r="E25" s="207"/>
      <c r="F25" s="242"/>
    </row>
    <row r="26" spans="2:6" ht="16.5" customHeight="1">
      <c r="B26" s="273" t="s">
        <v>511</v>
      </c>
      <c r="C26" s="207"/>
      <c r="D26" s="207"/>
      <c r="E26" s="207"/>
      <c r="F26" s="242"/>
    </row>
    <row r="27" spans="2:6" ht="16.5" customHeight="1">
      <c r="B27" s="272" t="s">
        <v>511</v>
      </c>
      <c r="C27" s="207"/>
      <c r="D27" s="207"/>
      <c r="E27" s="207"/>
      <c r="F27" s="242"/>
    </row>
    <row r="28" spans="2:5" ht="12.75" customHeight="1">
      <c r="B28" s="767" t="s">
        <v>512</v>
      </c>
      <c r="C28" s="767"/>
      <c r="D28" s="767"/>
      <c r="E28" s="767"/>
    </row>
    <row r="29" spans="2:5" ht="30.75">
      <c r="B29" s="272" t="s">
        <v>513</v>
      </c>
      <c r="C29" s="207"/>
      <c r="D29" s="207"/>
      <c r="E29" s="207"/>
    </row>
    <row r="30" spans="2:5" ht="15">
      <c r="B30" s="272" t="s">
        <v>514</v>
      </c>
      <c r="C30" s="207"/>
      <c r="D30" s="207"/>
      <c r="E30" s="207"/>
    </row>
    <row r="31" spans="2:5" ht="12.75" customHeight="1">
      <c r="B31" s="767" t="s">
        <v>515</v>
      </c>
      <c r="C31" s="767"/>
      <c r="D31" s="767"/>
      <c r="E31" s="767"/>
    </row>
    <row r="32" spans="2:5" ht="30.75">
      <c r="B32" s="272" t="s">
        <v>516</v>
      </c>
      <c r="C32" s="207"/>
      <c r="D32" s="207"/>
      <c r="E32" s="207"/>
    </row>
    <row r="33" spans="2:5" ht="15">
      <c r="B33" s="274" t="s">
        <v>517</v>
      </c>
      <c r="C33" s="207"/>
      <c r="D33" s="207"/>
      <c r="E33" s="207"/>
    </row>
    <row r="34" spans="2:5" ht="12.75" customHeight="1">
      <c r="B34" s="768" t="s">
        <v>518</v>
      </c>
      <c r="C34" s="768"/>
      <c r="D34" s="768"/>
      <c r="E34" s="768"/>
    </row>
    <row r="35" spans="2:5" ht="15">
      <c r="B35" s="275" t="s">
        <v>519</v>
      </c>
      <c r="C35" s="207"/>
      <c r="D35" s="207"/>
      <c r="E35" s="207"/>
    </row>
    <row r="36" spans="2:6" ht="10.5" customHeight="1">
      <c r="B36" s="176"/>
      <c r="C36" s="174"/>
      <c r="D36" s="175"/>
      <c r="E36" s="175"/>
      <c r="F36" s="175"/>
    </row>
    <row r="37" spans="1:256" s="202" customFormat="1" ht="76.5" customHeight="1">
      <c r="A37" s="204"/>
      <c r="B37" s="769" t="s">
        <v>295</v>
      </c>
      <c r="C37" s="769"/>
      <c r="D37" s="769"/>
      <c r="E37" s="769"/>
      <c r="F37" s="769"/>
      <c r="G37" s="271"/>
      <c r="IJ37" s="203"/>
      <c r="IK37" s="203"/>
      <c r="IL37" s="203"/>
      <c r="IM37" s="203"/>
      <c r="IN37" s="203"/>
      <c r="IO37" s="203"/>
      <c r="IP37" s="203"/>
      <c r="IQ37" s="203"/>
      <c r="IR37" s="203"/>
      <c r="IS37" s="203"/>
      <c r="IT37" s="203"/>
      <c r="IU37" s="203"/>
      <c r="IV37" s="203"/>
    </row>
    <row r="38" spans="1:256" s="202" customFormat="1" ht="76.5" customHeight="1">
      <c r="A38" s="204"/>
      <c r="B38" s="276"/>
      <c r="C38" s="276"/>
      <c r="D38" s="276"/>
      <c r="E38" s="276"/>
      <c r="F38" s="211"/>
      <c r="G38" s="271"/>
      <c r="IJ38" s="203"/>
      <c r="IK38" s="203"/>
      <c r="IL38" s="203"/>
      <c r="IM38" s="203"/>
      <c r="IN38" s="203"/>
      <c r="IO38" s="203"/>
      <c r="IP38" s="203"/>
      <c r="IQ38" s="203"/>
      <c r="IR38" s="203"/>
      <c r="IS38" s="203"/>
      <c r="IT38" s="203"/>
      <c r="IU38" s="203"/>
      <c r="IV38" s="203"/>
    </row>
    <row r="39" spans="1:256" s="202" customFormat="1" ht="60">
      <c r="A39" s="204"/>
      <c r="B39" s="199" t="s">
        <v>520</v>
      </c>
      <c r="C39" s="201" t="s">
        <v>17</v>
      </c>
      <c r="D39" s="215">
        <v>8.5</v>
      </c>
      <c r="E39" s="3"/>
      <c r="F39" s="3">
        <f>+D39*E39</f>
        <v>0</v>
      </c>
      <c r="G39" s="271"/>
      <c r="IJ39" s="203"/>
      <c r="IK39" s="203"/>
      <c r="IL39" s="203"/>
      <c r="IM39" s="203"/>
      <c r="IN39" s="203"/>
      <c r="IO39" s="203"/>
      <c r="IP39" s="203"/>
      <c r="IQ39" s="203"/>
      <c r="IR39" s="203"/>
      <c r="IS39" s="203"/>
      <c r="IT39" s="203"/>
      <c r="IU39" s="203"/>
      <c r="IV39" s="203"/>
    </row>
    <row r="40" spans="1:256" s="202" customFormat="1" ht="15">
      <c r="A40" s="204"/>
      <c r="B40" s="199"/>
      <c r="C40" s="201"/>
      <c r="D40" s="215"/>
      <c r="E40" s="215"/>
      <c r="F40" s="215"/>
      <c r="G40" s="271"/>
      <c r="IJ40" s="203"/>
      <c r="IK40" s="203"/>
      <c r="IL40" s="203"/>
      <c r="IM40" s="203"/>
      <c r="IN40" s="203"/>
      <c r="IO40" s="203"/>
      <c r="IP40" s="203"/>
      <c r="IQ40" s="203"/>
      <c r="IR40" s="203"/>
      <c r="IS40" s="203"/>
      <c r="IT40" s="203"/>
      <c r="IU40" s="203"/>
      <c r="IV40" s="203"/>
    </row>
    <row r="41" spans="1:256" s="202" customFormat="1" ht="15">
      <c r="A41" s="277" t="s">
        <v>298</v>
      </c>
      <c r="B41" s="278" t="s">
        <v>521</v>
      </c>
      <c r="C41" s="279"/>
      <c r="D41" s="280"/>
      <c r="E41" s="281"/>
      <c r="F41" s="266"/>
      <c r="G41" s="271"/>
      <c r="IJ41" s="203"/>
      <c r="IK41" s="203"/>
      <c r="IL41" s="203"/>
      <c r="IM41" s="203"/>
      <c r="IN41" s="203"/>
      <c r="IO41" s="203"/>
      <c r="IP41" s="203"/>
      <c r="IQ41" s="203"/>
      <c r="IR41" s="203"/>
      <c r="IS41" s="203"/>
      <c r="IT41" s="203"/>
      <c r="IU41" s="203"/>
      <c r="IV41" s="203"/>
    </row>
    <row r="42" spans="1:256" s="202" customFormat="1" ht="15">
      <c r="A42" s="282"/>
      <c r="B42" s="283" t="s">
        <v>522</v>
      </c>
      <c r="C42" s="279"/>
      <c r="D42" s="280"/>
      <c r="E42" s="281"/>
      <c r="F42" s="266"/>
      <c r="G42" s="271"/>
      <c r="IJ42" s="203"/>
      <c r="IK42" s="203"/>
      <c r="IL42" s="203"/>
      <c r="IM42" s="203"/>
      <c r="IN42" s="203"/>
      <c r="IO42" s="203"/>
      <c r="IP42" s="203"/>
      <c r="IQ42" s="203"/>
      <c r="IR42" s="203"/>
      <c r="IS42" s="203"/>
      <c r="IT42" s="203"/>
      <c r="IU42" s="203"/>
      <c r="IV42" s="203"/>
    </row>
    <row r="43" spans="1:256" s="202" customFormat="1" ht="96.75" customHeight="1">
      <c r="A43" s="284"/>
      <c r="B43" s="285" t="s">
        <v>523</v>
      </c>
      <c r="C43" s="286" t="s">
        <v>15</v>
      </c>
      <c r="D43" s="281">
        <v>1</v>
      </c>
      <c r="E43" s="3"/>
      <c r="F43" s="3">
        <f>+D43*E43</f>
        <v>0</v>
      </c>
      <c r="G43" s="271"/>
      <c r="IJ43" s="203"/>
      <c r="IK43" s="203"/>
      <c r="IL43" s="203"/>
      <c r="IM43" s="203"/>
      <c r="IN43" s="203"/>
      <c r="IO43" s="203"/>
      <c r="IP43" s="203"/>
      <c r="IQ43" s="203"/>
      <c r="IR43" s="203"/>
      <c r="IS43" s="203"/>
      <c r="IT43" s="203"/>
      <c r="IU43" s="203"/>
      <c r="IV43" s="203"/>
    </row>
    <row r="44" spans="1:256" s="202" customFormat="1" ht="15">
      <c r="A44" s="287"/>
      <c r="B44" s="199"/>
      <c r="C44" s="215"/>
      <c r="D44" s="215"/>
      <c r="E44" s="3"/>
      <c r="F44" s="3"/>
      <c r="G44" s="271"/>
      <c r="IJ44" s="203"/>
      <c r="IK44" s="203"/>
      <c r="IL44" s="203"/>
      <c r="IM44" s="203"/>
      <c r="IN44" s="203"/>
      <c r="IO44" s="203"/>
      <c r="IP44" s="203"/>
      <c r="IQ44" s="203"/>
      <c r="IR44" s="203"/>
      <c r="IS44" s="203"/>
      <c r="IT44" s="203"/>
      <c r="IU44" s="203"/>
      <c r="IV44" s="203"/>
    </row>
    <row r="45" spans="1:256" s="202" customFormat="1" ht="15">
      <c r="A45" s="277" t="s">
        <v>300</v>
      </c>
      <c r="B45" s="278" t="s">
        <v>521</v>
      </c>
      <c r="C45" s="279"/>
      <c r="D45" s="280"/>
      <c r="E45" s="288"/>
      <c r="F45" s="185"/>
      <c r="G45" s="271"/>
      <c r="IJ45" s="203"/>
      <c r="IK45" s="203"/>
      <c r="IL45" s="203"/>
      <c r="IM45" s="203"/>
      <c r="IN45" s="203"/>
      <c r="IO45" s="203"/>
      <c r="IP45" s="203"/>
      <c r="IQ45" s="203"/>
      <c r="IR45" s="203"/>
      <c r="IS45" s="203"/>
      <c r="IT45" s="203"/>
      <c r="IU45" s="203"/>
      <c r="IV45" s="203"/>
    </row>
    <row r="46" spans="1:256" s="202" customFormat="1" ht="15">
      <c r="A46" s="282"/>
      <c r="B46" s="283" t="s">
        <v>524</v>
      </c>
      <c r="C46" s="279"/>
      <c r="D46" s="280"/>
      <c r="E46" s="288"/>
      <c r="F46" s="185"/>
      <c r="G46" s="271"/>
      <c r="IJ46" s="203"/>
      <c r="IK46" s="203"/>
      <c r="IL46" s="203"/>
      <c r="IM46" s="203"/>
      <c r="IN46" s="203"/>
      <c r="IO46" s="203"/>
      <c r="IP46" s="203"/>
      <c r="IQ46" s="203"/>
      <c r="IR46" s="203"/>
      <c r="IS46" s="203"/>
      <c r="IT46" s="203"/>
      <c r="IU46" s="203"/>
      <c r="IV46" s="203"/>
    </row>
    <row r="47" spans="1:256" s="202" customFormat="1" ht="90">
      <c r="A47" s="284"/>
      <c r="B47" s="285" t="s">
        <v>525</v>
      </c>
      <c r="C47" s="286" t="s">
        <v>15</v>
      </c>
      <c r="D47" s="281">
        <v>1</v>
      </c>
      <c r="E47" s="3"/>
      <c r="F47" s="3">
        <f>+D47*E47</f>
        <v>0</v>
      </c>
      <c r="G47" s="271"/>
      <c r="IJ47" s="203"/>
      <c r="IK47" s="203"/>
      <c r="IL47" s="203"/>
      <c r="IM47" s="203"/>
      <c r="IN47" s="203"/>
      <c r="IO47" s="203"/>
      <c r="IP47" s="203"/>
      <c r="IQ47" s="203"/>
      <c r="IR47" s="203"/>
      <c r="IS47" s="203"/>
      <c r="IT47" s="203"/>
      <c r="IU47" s="203"/>
      <c r="IV47" s="203"/>
    </row>
    <row r="48" spans="1:256" s="202" customFormat="1" ht="15">
      <c r="A48" s="287"/>
      <c r="B48" s="199"/>
      <c r="C48" s="215"/>
      <c r="D48" s="215"/>
      <c r="E48" s="3"/>
      <c r="F48" s="3"/>
      <c r="G48" s="271"/>
      <c r="IJ48" s="203"/>
      <c r="IK48" s="203"/>
      <c r="IL48" s="203"/>
      <c r="IM48" s="203"/>
      <c r="IN48" s="203"/>
      <c r="IO48" s="203"/>
      <c r="IP48" s="203"/>
      <c r="IQ48" s="203"/>
      <c r="IR48" s="203"/>
      <c r="IS48" s="203"/>
      <c r="IT48" s="203"/>
      <c r="IU48" s="203"/>
      <c r="IV48" s="203"/>
    </row>
    <row r="49" spans="1:256" s="202" customFormat="1" ht="15">
      <c r="A49" s="277" t="s">
        <v>302</v>
      </c>
      <c r="B49" s="278" t="s">
        <v>521</v>
      </c>
      <c r="C49" s="279"/>
      <c r="D49" s="280"/>
      <c r="E49" s="288"/>
      <c r="F49" s="185"/>
      <c r="G49" s="271"/>
      <c r="IJ49" s="203"/>
      <c r="IK49" s="203"/>
      <c r="IL49" s="203"/>
      <c r="IM49" s="203"/>
      <c r="IN49" s="203"/>
      <c r="IO49" s="203"/>
      <c r="IP49" s="203"/>
      <c r="IQ49" s="203"/>
      <c r="IR49" s="203"/>
      <c r="IS49" s="203"/>
      <c r="IT49" s="203"/>
      <c r="IU49" s="203"/>
      <c r="IV49" s="203"/>
    </row>
    <row r="50" spans="1:256" s="202" customFormat="1" ht="15">
      <c r="A50" s="282"/>
      <c r="B50" s="283" t="s">
        <v>526</v>
      </c>
      <c r="C50" s="279"/>
      <c r="D50" s="280"/>
      <c r="E50" s="288"/>
      <c r="F50" s="185"/>
      <c r="G50" s="271"/>
      <c r="IJ50" s="203"/>
      <c r="IK50" s="203"/>
      <c r="IL50" s="203"/>
      <c r="IM50" s="203"/>
      <c r="IN50" s="203"/>
      <c r="IO50" s="203"/>
      <c r="IP50" s="203"/>
      <c r="IQ50" s="203"/>
      <c r="IR50" s="203"/>
      <c r="IS50" s="203"/>
      <c r="IT50" s="203"/>
      <c r="IU50" s="203"/>
      <c r="IV50" s="203"/>
    </row>
    <row r="51" spans="1:256" s="202" customFormat="1" ht="105">
      <c r="A51" s="284"/>
      <c r="B51" s="285" t="s">
        <v>527</v>
      </c>
      <c r="C51" s="286" t="s">
        <v>15</v>
      </c>
      <c r="D51" s="281">
        <v>1</v>
      </c>
      <c r="E51" s="3"/>
      <c r="F51" s="3">
        <f>+D51*E51</f>
        <v>0</v>
      </c>
      <c r="G51" s="271"/>
      <c r="IJ51" s="203"/>
      <c r="IK51" s="203"/>
      <c r="IL51" s="203"/>
      <c r="IM51" s="203"/>
      <c r="IN51" s="203"/>
      <c r="IO51" s="203"/>
      <c r="IP51" s="203"/>
      <c r="IQ51" s="203"/>
      <c r="IR51" s="203"/>
      <c r="IS51" s="203"/>
      <c r="IT51" s="203"/>
      <c r="IU51" s="203"/>
      <c r="IV51" s="203"/>
    </row>
    <row r="52" spans="1:256" s="202" customFormat="1" ht="15">
      <c r="A52" s="287"/>
      <c r="B52" s="199"/>
      <c r="C52" s="215"/>
      <c r="D52" s="215"/>
      <c r="E52" s="3"/>
      <c r="F52" s="3"/>
      <c r="G52" s="271"/>
      <c r="IJ52" s="203"/>
      <c r="IK52" s="203"/>
      <c r="IL52" s="203"/>
      <c r="IM52" s="203"/>
      <c r="IN52" s="203"/>
      <c r="IO52" s="203"/>
      <c r="IP52" s="203"/>
      <c r="IQ52" s="203"/>
      <c r="IR52" s="203"/>
      <c r="IS52" s="203"/>
      <c r="IT52" s="203"/>
      <c r="IU52" s="203"/>
      <c r="IV52" s="203"/>
    </row>
    <row r="53" spans="1:256" s="202" customFormat="1" ht="15">
      <c r="A53" s="277" t="s">
        <v>304</v>
      </c>
      <c r="B53" s="278" t="s">
        <v>521</v>
      </c>
      <c r="C53" s="279"/>
      <c r="D53" s="280"/>
      <c r="E53" s="288"/>
      <c r="F53" s="185"/>
      <c r="G53" s="271"/>
      <c r="IJ53" s="203"/>
      <c r="IK53" s="203"/>
      <c r="IL53" s="203"/>
      <c r="IM53" s="203"/>
      <c r="IN53" s="203"/>
      <c r="IO53" s="203"/>
      <c r="IP53" s="203"/>
      <c r="IQ53" s="203"/>
      <c r="IR53" s="203"/>
      <c r="IS53" s="203"/>
      <c r="IT53" s="203"/>
      <c r="IU53" s="203"/>
      <c r="IV53" s="203"/>
    </row>
    <row r="54" spans="1:256" s="202" customFormat="1" ht="15">
      <c r="A54" s="282"/>
      <c r="B54" s="283" t="s">
        <v>528</v>
      </c>
      <c r="C54" s="279"/>
      <c r="D54" s="280"/>
      <c r="E54" s="288"/>
      <c r="F54" s="185"/>
      <c r="G54" s="271"/>
      <c r="IJ54" s="203"/>
      <c r="IK54" s="203"/>
      <c r="IL54" s="203"/>
      <c r="IM54" s="203"/>
      <c r="IN54" s="203"/>
      <c r="IO54" s="203"/>
      <c r="IP54" s="203"/>
      <c r="IQ54" s="203"/>
      <c r="IR54" s="203"/>
      <c r="IS54" s="203"/>
      <c r="IT54" s="203"/>
      <c r="IU54" s="203"/>
      <c r="IV54" s="203"/>
    </row>
    <row r="55" spans="1:256" s="202" customFormat="1" ht="97.5" customHeight="1">
      <c r="A55" s="284"/>
      <c r="B55" s="285" t="s">
        <v>529</v>
      </c>
      <c r="C55" s="286" t="s">
        <v>15</v>
      </c>
      <c r="D55" s="281">
        <v>1</v>
      </c>
      <c r="E55" s="3"/>
      <c r="F55" s="3">
        <f>+D55*E55</f>
        <v>0</v>
      </c>
      <c r="G55" s="271"/>
      <c r="IJ55" s="203"/>
      <c r="IK55" s="203"/>
      <c r="IL55" s="203"/>
      <c r="IM55" s="203"/>
      <c r="IN55" s="203"/>
      <c r="IO55" s="203"/>
      <c r="IP55" s="203"/>
      <c r="IQ55" s="203"/>
      <c r="IR55" s="203"/>
      <c r="IS55" s="203"/>
      <c r="IT55" s="203"/>
      <c r="IU55" s="203"/>
      <c r="IV55" s="203"/>
    </row>
    <row r="56" spans="1:256" s="202" customFormat="1" ht="15">
      <c r="A56" s="287"/>
      <c r="B56" s="199"/>
      <c r="C56" s="215"/>
      <c r="D56" s="215"/>
      <c r="E56" s="3"/>
      <c r="F56" s="3"/>
      <c r="G56" s="271"/>
      <c r="IJ56" s="203"/>
      <c r="IK56" s="203"/>
      <c r="IL56" s="203"/>
      <c r="IM56" s="203"/>
      <c r="IN56" s="203"/>
      <c r="IO56" s="203"/>
      <c r="IP56" s="203"/>
      <c r="IQ56" s="203"/>
      <c r="IR56" s="203"/>
      <c r="IS56" s="203"/>
      <c r="IT56" s="203"/>
      <c r="IU56" s="203"/>
      <c r="IV56" s="203"/>
    </row>
    <row r="57" spans="1:256" s="202" customFormat="1" ht="15">
      <c r="A57" s="277" t="s">
        <v>306</v>
      </c>
      <c r="B57" s="278" t="s">
        <v>521</v>
      </c>
      <c r="C57" s="279"/>
      <c r="D57" s="280"/>
      <c r="E57" s="288"/>
      <c r="F57" s="185"/>
      <c r="G57" s="271"/>
      <c r="IJ57" s="203"/>
      <c r="IK57" s="203"/>
      <c r="IL57" s="203"/>
      <c r="IM57" s="203"/>
      <c r="IN57" s="203"/>
      <c r="IO57" s="203"/>
      <c r="IP57" s="203"/>
      <c r="IQ57" s="203"/>
      <c r="IR57" s="203"/>
      <c r="IS57" s="203"/>
      <c r="IT57" s="203"/>
      <c r="IU57" s="203"/>
      <c r="IV57" s="203"/>
    </row>
    <row r="58" spans="1:256" s="202" customFormat="1" ht="15">
      <c r="A58" s="282"/>
      <c r="B58" s="283" t="s">
        <v>530</v>
      </c>
      <c r="C58" s="279"/>
      <c r="D58" s="280"/>
      <c r="E58" s="288"/>
      <c r="F58" s="185"/>
      <c r="G58" s="271"/>
      <c r="IJ58" s="203"/>
      <c r="IK58" s="203"/>
      <c r="IL58" s="203"/>
      <c r="IM58" s="203"/>
      <c r="IN58" s="203"/>
      <c r="IO58" s="203"/>
      <c r="IP58" s="203"/>
      <c r="IQ58" s="203"/>
      <c r="IR58" s="203"/>
      <c r="IS58" s="203"/>
      <c r="IT58" s="203"/>
      <c r="IU58" s="203"/>
      <c r="IV58" s="203"/>
    </row>
    <row r="59" spans="1:256" s="202" customFormat="1" ht="90">
      <c r="A59" s="284"/>
      <c r="B59" s="285" t="s">
        <v>531</v>
      </c>
      <c r="C59" s="286" t="s">
        <v>15</v>
      </c>
      <c r="D59" s="281">
        <v>1</v>
      </c>
      <c r="E59" s="3"/>
      <c r="F59" s="3">
        <f>+D59*E59</f>
        <v>0</v>
      </c>
      <c r="G59" s="271"/>
      <c r="IJ59" s="203"/>
      <c r="IK59" s="203"/>
      <c r="IL59" s="203"/>
      <c r="IM59" s="203"/>
      <c r="IN59" s="203"/>
      <c r="IO59" s="203"/>
      <c r="IP59" s="203"/>
      <c r="IQ59" s="203"/>
      <c r="IR59" s="203"/>
      <c r="IS59" s="203"/>
      <c r="IT59" s="203"/>
      <c r="IU59" s="203"/>
      <c r="IV59" s="203"/>
    </row>
    <row r="60" spans="1:256" s="202" customFormat="1" ht="15">
      <c r="A60" s="287"/>
      <c r="B60" s="199"/>
      <c r="C60" s="215"/>
      <c r="D60" s="215"/>
      <c r="E60" s="215"/>
      <c r="F60" s="215"/>
      <c r="G60" s="271"/>
      <c r="IJ60" s="203"/>
      <c r="IK60" s="203"/>
      <c r="IL60" s="203"/>
      <c r="IM60" s="203"/>
      <c r="IN60" s="203"/>
      <c r="IO60" s="203"/>
      <c r="IP60" s="203"/>
      <c r="IQ60" s="203"/>
      <c r="IR60" s="203"/>
      <c r="IS60" s="203"/>
      <c r="IT60" s="203"/>
      <c r="IU60" s="203"/>
      <c r="IV60" s="203"/>
    </row>
    <row r="61" spans="1:256" s="202" customFormat="1" ht="15">
      <c r="A61" s="277" t="s">
        <v>308</v>
      </c>
      <c r="B61" s="278" t="s">
        <v>521</v>
      </c>
      <c r="C61" s="279"/>
      <c r="D61" s="280"/>
      <c r="E61" s="281"/>
      <c r="F61" s="266"/>
      <c r="G61" s="271"/>
      <c r="IJ61" s="203"/>
      <c r="IK61" s="203"/>
      <c r="IL61" s="203"/>
      <c r="IM61" s="203"/>
      <c r="IN61" s="203"/>
      <c r="IO61" s="203"/>
      <c r="IP61" s="203"/>
      <c r="IQ61" s="203"/>
      <c r="IR61" s="203"/>
      <c r="IS61" s="203"/>
      <c r="IT61" s="203"/>
      <c r="IU61" s="203"/>
      <c r="IV61" s="203"/>
    </row>
    <row r="62" spans="1:256" s="202" customFormat="1" ht="15">
      <c r="A62" s="282"/>
      <c r="B62" s="283" t="s">
        <v>532</v>
      </c>
      <c r="C62" s="279"/>
      <c r="D62" s="280"/>
      <c r="E62" s="281"/>
      <c r="F62" s="266"/>
      <c r="G62" s="271"/>
      <c r="IJ62" s="203"/>
      <c r="IK62" s="203"/>
      <c r="IL62" s="203"/>
      <c r="IM62" s="203"/>
      <c r="IN62" s="203"/>
      <c r="IO62" s="203"/>
      <c r="IP62" s="203"/>
      <c r="IQ62" s="203"/>
      <c r="IR62" s="203"/>
      <c r="IS62" s="203"/>
      <c r="IT62" s="203"/>
      <c r="IU62" s="203"/>
      <c r="IV62" s="203"/>
    </row>
    <row r="63" spans="1:256" s="202" customFormat="1" ht="75">
      <c r="A63" s="284"/>
      <c r="B63" s="285" t="s">
        <v>533</v>
      </c>
      <c r="C63" s="286" t="s">
        <v>15</v>
      </c>
      <c r="D63" s="281">
        <v>1</v>
      </c>
      <c r="E63" s="3"/>
      <c r="F63" s="3">
        <f>+D63*E63</f>
        <v>0</v>
      </c>
      <c r="G63" s="271"/>
      <c r="IJ63" s="203"/>
      <c r="IK63" s="203"/>
      <c r="IL63" s="203"/>
      <c r="IM63" s="203"/>
      <c r="IN63" s="203"/>
      <c r="IO63" s="203"/>
      <c r="IP63" s="203"/>
      <c r="IQ63" s="203"/>
      <c r="IR63" s="203"/>
      <c r="IS63" s="203"/>
      <c r="IT63" s="203"/>
      <c r="IU63" s="203"/>
      <c r="IV63" s="203"/>
    </row>
    <row r="64" spans="1:256" s="202" customFormat="1" ht="15">
      <c r="A64" s="287"/>
      <c r="B64" s="199"/>
      <c r="C64" s="215"/>
      <c r="D64" s="215"/>
      <c r="E64" s="3"/>
      <c r="F64" s="3"/>
      <c r="G64" s="271"/>
      <c r="IJ64" s="203"/>
      <c r="IK64" s="203"/>
      <c r="IL64" s="203"/>
      <c r="IM64" s="203"/>
      <c r="IN64" s="203"/>
      <c r="IO64" s="203"/>
      <c r="IP64" s="203"/>
      <c r="IQ64" s="203"/>
      <c r="IR64" s="203"/>
      <c r="IS64" s="203"/>
      <c r="IT64" s="203"/>
      <c r="IU64" s="203"/>
      <c r="IV64" s="203"/>
    </row>
    <row r="65" spans="1:256" s="202" customFormat="1" ht="15">
      <c r="A65" s="277" t="s">
        <v>310</v>
      </c>
      <c r="B65" s="278" t="s">
        <v>521</v>
      </c>
      <c r="C65" s="279"/>
      <c r="D65" s="280"/>
      <c r="E65" s="288"/>
      <c r="F65" s="185"/>
      <c r="G65" s="271"/>
      <c r="IJ65" s="203"/>
      <c r="IK65" s="203"/>
      <c r="IL65" s="203"/>
      <c r="IM65" s="203"/>
      <c r="IN65" s="203"/>
      <c r="IO65" s="203"/>
      <c r="IP65" s="203"/>
      <c r="IQ65" s="203"/>
      <c r="IR65" s="203"/>
      <c r="IS65" s="203"/>
      <c r="IT65" s="203"/>
      <c r="IU65" s="203"/>
      <c r="IV65" s="203"/>
    </row>
    <row r="66" spans="1:256" s="202" customFormat="1" ht="15">
      <c r="A66" s="282"/>
      <c r="B66" s="283" t="s">
        <v>534</v>
      </c>
      <c r="C66" s="279"/>
      <c r="D66" s="280"/>
      <c r="E66" s="288"/>
      <c r="F66" s="185"/>
      <c r="G66" s="271"/>
      <c r="IJ66" s="203"/>
      <c r="IK66" s="203"/>
      <c r="IL66" s="203"/>
      <c r="IM66" s="203"/>
      <c r="IN66" s="203"/>
      <c r="IO66" s="203"/>
      <c r="IP66" s="203"/>
      <c r="IQ66" s="203"/>
      <c r="IR66" s="203"/>
      <c r="IS66" s="203"/>
      <c r="IT66" s="203"/>
      <c r="IU66" s="203"/>
      <c r="IV66" s="203"/>
    </row>
    <row r="67" spans="1:256" s="202" customFormat="1" ht="95.25" customHeight="1">
      <c r="A67" s="284"/>
      <c r="B67" s="285" t="s">
        <v>529</v>
      </c>
      <c r="C67" s="286" t="s">
        <v>15</v>
      </c>
      <c r="D67" s="281">
        <v>1</v>
      </c>
      <c r="E67" s="3"/>
      <c r="F67" s="3">
        <f>+D67*E67</f>
        <v>0</v>
      </c>
      <c r="G67" s="271"/>
      <c r="IJ67" s="203"/>
      <c r="IK67" s="203"/>
      <c r="IL67" s="203"/>
      <c r="IM67" s="203"/>
      <c r="IN67" s="203"/>
      <c r="IO67" s="203"/>
      <c r="IP67" s="203"/>
      <c r="IQ67" s="203"/>
      <c r="IR67" s="203"/>
      <c r="IS67" s="203"/>
      <c r="IT67" s="203"/>
      <c r="IU67" s="203"/>
      <c r="IV67" s="203"/>
    </row>
    <row r="68" spans="1:256" s="202" customFormat="1" ht="15">
      <c r="A68" s="287"/>
      <c r="B68" s="199"/>
      <c r="C68" s="215"/>
      <c r="D68" s="215"/>
      <c r="E68" s="3"/>
      <c r="F68" s="3"/>
      <c r="G68" s="271"/>
      <c r="IJ68" s="203"/>
      <c r="IK68" s="203"/>
      <c r="IL68" s="203"/>
      <c r="IM68" s="203"/>
      <c r="IN68" s="203"/>
      <c r="IO68" s="203"/>
      <c r="IP68" s="203"/>
      <c r="IQ68" s="203"/>
      <c r="IR68" s="203"/>
      <c r="IS68" s="203"/>
      <c r="IT68" s="203"/>
      <c r="IU68" s="203"/>
      <c r="IV68" s="203"/>
    </row>
    <row r="69" spans="1:256" s="202" customFormat="1" ht="15">
      <c r="A69" s="277" t="s">
        <v>328</v>
      </c>
      <c r="B69" s="278" t="s">
        <v>521</v>
      </c>
      <c r="C69" s="279"/>
      <c r="D69" s="280"/>
      <c r="E69" s="288"/>
      <c r="F69" s="185"/>
      <c r="G69" s="271"/>
      <c r="IJ69" s="203"/>
      <c r="IK69" s="203"/>
      <c r="IL69" s="203"/>
      <c r="IM69" s="203"/>
      <c r="IN69" s="203"/>
      <c r="IO69" s="203"/>
      <c r="IP69" s="203"/>
      <c r="IQ69" s="203"/>
      <c r="IR69" s="203"/>
      <c r="IS69" s="203"/>
      <c r="IT69" s="203"/>
      <c r="IU69" s="203"/>
      <c r="IV69" s="203"/>
    </row>
    <row r="70" spans="1:256" s="202" customFormat="1" ht="15">
      <c r="A70" s="282"/>
      <c r="B70" s="283" t="s">
        <v>535</v>
      </c>
      <c r="C70" s="279"/>
      <c r="D70" s="280"/>
      <c r="E70" s="288"/>
      <c r="F70" s="185"/>
      <c r="G70" s="271"/>
      <c r="IJ70" s="203"/>
      <c r="IK70" s="203"/>
      <c r="IL70" s="203"/>
      <c r="IM70" s="203"/>
      <c r="IN70" s="203"/>
      <c r="IO70" s="203"/>
      <c r="IP70" s="203"/>
      <c r="IQ70" s="203"/>
      <c r="IR70" s="203"/>
      <c r="IS70" s="203"/>
      <c r="IT70" s="203"/>
      <c r="IU70" s="203"/>
      <c r="IV70" s="203"/>
    </row>
    <row r="71" spans="1:256" s="202" customFormat="1" ht="75">
      <c r="A71" s="284"/>
      <c r="B71" s="285" t="s">
        <v>533</v>
      </c>
      <c r="C71" s="286" t="s">
        <v>15</v>
      </c>
      <c r="D71" s="281">
        <v>1</v>
      </c>
      <c r="E71" s="3"/>
      <c r="F71" s="3">
        <f>+D71*E71</f>
        <v>0</v>
      </c>
      <c r="G71" s="271"/>
      <c r="IJ71" s="203"/>
      <c r="IK71" s="203"/>
      <c r="IL71" s="203"/>
      <c r="IM71" s="203"/>
      <c r="IN71" s="203"/>
      <c r="IO71" s="203"/>
      <c r="IP71" s="203"/>
      <c r="IQ71" s="203"/>
      <c r="IR71" s="203"/>
      <c r="IS71" s="203"/>
      <c r="IT71" s="203"/>
      <c r="IU71" s="203"/>
      <c r="IV71" s="203"/>
    </row>
    <row r="72" spans="1:256" s="202" customFormat="1" ht="15">
      <c r="A72" s="287"/>
      <c r="B72" s="199"/>
      <c r="C72" s="215"/>
      <c r="D72" s="215"/>
      <c r="E72" s="3"/>
      <c r="F72" s="3"/>
      <c r="G72" s="271"/>
      <c r="IJ72" s="203"/>
      <c r="IK72" s="203"/>
      <c r="IL72" s="203"/>
      <c r="IM72" s="203"/>
      <c r="IN72" s="203"/>
      <c r="IO72" s="203"/>
      <c r="IP72" s="203"/>
      <c r="IQ72" s="203"/>
      <c r="IR72" s="203"/>
      <c r="IS72" s="203"/>
      <c r="IT72" s="203"/>
      <c r="IU72" s="203"/>
      <c r="IV72" s="203"/>
    </row>
    <row r="73" spans="1:256" s="202" customFormat="1" ht="15">
      <c r="A73" s="277" t="s">
        <v>536</v>
      </c>
      <c r="B73" s="278" t="s">
        <v>537</v>
      </c>
      <c r="C73" s="279"/>
      <c r="D73" s="280"/>
      <c r="E73" s="288"/>
      <c r="F73" s="185"/>
      <c r="G73" s="271"/>
      <c r="IJ73" s="203"/>
      <c r="IK73" s="203"/>
      <c r="IL73" s="203"/>
      <c r="IM73" s="203"/>
      <c r="IN73" s="203"/>
      <c r="IO73" s="203"/>
      <c r="IP73" s="203"/>
      <c r="IQ73" s="203"/>
      <c r="IR73" s="203"/>
      <c r="IS73" s="203"/>
      <c r="IT73" s="203"/>
      <c r="IU73" s="203"/>
      <c r="IV73" s="203"/>
    </row>
    <row r="74" spans="1:256" s="202" customFormat="1" ht="15">
      <c r="A74" s="282"/>
      <c r="B74" s="283" t="s">
        <v>538</v>
      </c>
      <c r="C74" s="279"/>
      <c r="D74" s="280"/>
      <c r="E74" s="288"/>
      <c r="F74" s="185"/>
      <c r="G74" s="271"/>
      <c r="IJ74" s="203"/>
      <c r="IK74" s="203"/>
      <c r="IL74" s="203"/>
      <c r="IM74" s="203"/>
      <c r="IN74" s="203"/>
      <c r="IO74" s="203"/>
      <c r="IP74" s="203"/>
      <c r="IQ74" s="203"/>
      <c r="IR74" s="203"/>
      <c r="IS74" s="203"/>
      <c r="IT74" s="203"/>
      <c r="IU74" s="203"/>
      <c r="IV74" s="203"/>
    </row>
    <row r="75" spans="1:256" s="202" customFormat="1" ht="105">
      <c r="A75" s="284"/>
      <c r="B75" s="285" t="s">
        <v>539</v>
      </c>
      <c r="C75" s="286" t="s">
        <v>15</v>
      </c>
      <c r="D75" s="281">
        <v>1</v>
      </c>
      <c r="E75" s="3"/>
      <c r="F75" s="3">
        <f>+D75*E75</f>
        <v>0</v>
      </c>
      <c r="G75" s="271"/>
      <c r="IJ75" s="203"/>
      <c r="IK75" s="203"/>
      <c r="IL75" s="203"/>
      <c r="IM75" s="203"/>
      <c r="IN75" s="203"/>
      <c r="IO75" s="203"/>
      <c r="IP75" s="203"/>
      <c r="IQ75" s="203"/>
      <c r="IR75" s="203"/>
      <c r="IS75" s="203"/>
      <c r="IT75" s="203"/>
      <c r="IU75" s="203"/>
      <c r="IV75" s="203"/>
    </row>
    <row r="76" spans="1:256" s="202" customFormat="1" ht="15">
      <c r="A76" s="287"/>
      <c r="B76" s="199"/>
      <c r="C76" s="215"/>
      <c r="D76" s="215"/>
      <c r="E76" s="3"/>
      <c r="F76" s="3"/>
      <c r="G76" s="271"/>
      <c r="IJ76" s="203"/>
      <c r="IK76" s="203"/>
      <c r="IL76" s="203"/>
      <c r="IM76" s="203"/>
      <c r="IN76" s="203"/>
      <c r="IO76" s="203"/>
      <c r="IP76" s="203"/>
      <c r="IQ76" s="203"/>
      <c r="IR76" s="203"/>
      <c r="IS76" s="203"/>
      <c r="IT76" s="203"/>
      <c r="IU76" s="203"/>
      <c r="IV76" s="203"/>
    </row>
    <row r="77" spans="1:256" s="202" customFormat="1" ht="15">
      <c r="A77" s="277" t="s">
        <v>540</v>
      </c>
      <c r="B77" s="278" t="s">
        <v>521</v>
      </c>
      <c r="C77" s="279"/>
      <c r="D77" s="280"/>
      <c r="E77" s="288"/>
      <c r="F77" s="185"/>
      <c r="G77" s="271"/>
      <c r="IJ77" s="203"/>
      <c r="IK77" s="203"/>
      <c r="IL77" s="203"/>
      <c r="IM77" s="203"/>
      <c r="IN77" s="203"/>
      <c r="IO77" s="203"/>
      <c r="IP77" s="203"/>
      <c r="IQ77" s="203"/>
      <c r="IR77" s="203"/>
      <c r="IS77" s="203"/>
      <c r="IT77" s="203"/>
      <c r="IU77" s="203"/>
      <c r="IV77" s="203"/>
    </row>
    <row r="78" spans="1:256" s="202" customFormat="1" ht="15">
      <c r="A78" s="282"/>
      <c r="B78" s="283" t="s">
        <v>541</v>
      </c>
      <c r="C78" s="279"/>
      <c r="D78" s="280"/>
      <c r="E78" s="288"/>
      <c r="F78" s="185"/>
      <c r="G78" s="271"/>
      <c r="IJ78" s="203"/>
      <c r="IK78" s="203"/>
      <c r="IL78" s="203"/>
      <c r="IM78" s="203"/>
      <c r="IN78" s="203"/>
      <c r="IO78" s="203"/>
      <c r="IP78" s="203"/>
      <c r="IQ78" s="203"/>
      <c r="IR78" s="203"/>
      <c r="IS78" s="203"/>
      <c r="IT78" s="203"/>
      <c r="IU78" s="203"/>
      <c r="IV78" s="203"/>
    </row>
    <row r="79" spans="1:256" s="202" customFormat="1" ht="105">
      <c r="A79" s="284"/>
      <c r="B79" s="285" t="s">
        <v>542</v>
      </c>
      <c r="C79" s="286" t="s">
        <v>15</v>
      </c>
      <c r="D79" s="281">
        <v>1</v>
      </c>
      <c r="E79" s="3"/>
      <c r="F79" s="3">
        <f>+D79*E79</f>
        <v>0</v>
      </c>
      <c r="G79" s="271"/>
      <c r="IJ79" s="203"/>
      <c r="IK79" s="203"/>
      <c r="IL79" s="203"/>
      <c r="IM79" s="203"/>
      <c r="IN79" s="203"/>
      <c r="IO79" s="203"/>
      <c r="IP79" s="203"/>
      <c r="IQ79" s="203"/>
      <c r="IR79" s="203"/>
      <c r="IS79" s="203"/>
      <c r="IT79" s="203"/>
      <c r="IU79" s="203"/>
      <c r="IV79" s="203"/>
    </row>
    <row r="80" spans="1:256" s="202" customFormat="1" ht="15">
      <c r="A80" s="287"/>
      <c r="B80" s="199"/>
      <c r="C80" s="215"/>
      <c r="D80" s="215"/>
      <c r="E80" s="215"/>
      <c r="F80" s="215"/>
      <c r="G80" s="271"/>
      <c r="IJ80" s="203"/>
      <c r="IK80" s="203"/>
      <c r="IL80" s="203"/>
      <c r="IM80" s="203"/>
      <c r="IN80" s="203"/>
      <c r="IO80" s="203"/>
      <c r="IP80" s="203"/>
      <c r="IQ80" s="203"/>
      <c r="IR80" s="203"/>
      <c r="IS80" s="203"/>
      <c r="IT80" s="203"/>
      <c r="IU80" s="203"/>
      <c r="IV80" s="203"/>
    </row>
    <row r="81" spans="1:256" s="202" customFormat="1" ht="15">
      <c r="A81" s="277" t="s">
        <v>543</v>
      </c>
      <c r="B81" s="278" t="s">
        <v>521</v>
      </c>
      <c r="C81" s="279"/>
      <c r="D81" s="280"/>
      <c r="E81" s="281"/>
      <c r="F81" s="266"/>
      <c r="G81" s="271"/>
      <c r="IJ81" s="203"/>
      <c r="IK81" s="203"/>
      <c r="IL81" s="203"/>
      <c r="IM81" s="203"/>
      <c r="IN81" s="203"/>
      <c r="IO81" s="203"/>
      <c r="IP81" s="203"/>
      <c r="IQ81" s="203"/>
      <c r="IR81" s="203"/>
      <c r="IS81" s="203"/>
      <c r="IT81" s="203"/>
      <c r="IU81" s="203"/>
      <c r="IV81" s="203"/>
    </row>
    <row r="82" spans="1:256" s="202" customFormat="1" ht="15">
      <c r="A82" s="282"/>
      <c r="B82" s="283" t="s">
        <v>544</v>
      </c>
      <c r="C82" s="279"/>
      <c r="D82" s="280"/>
      <c r="E82" s="281"/>
      <c r="F82" s="266"/>
      <c r="G82" s="271"/>
      <c r="IJ82" s="203"/>
      <c r="IK82" s="203"/>
      <c r="IL82" s="203"/>
      <c r="IM82" s="203"/>
      <c r="IN82" s="203"/>
      <c r="IO82" s="203"/>
      <c r="IP82" s="203"/>
      <c r="IQ82" s="203"/>
      <c r="IR82" s="203"/>
      <c r="IS82" s="203"/>
      <c r="IT82" s="203"/>
      <c r="IU82" s="203"/>
      <c r="IV82" s="203"/>
    </row>
    <row r="83" spans="1:256" s="202" customFormat="1" ht="105">
      <c r="A83" s="284"/>
      <c r="B83" s="285" t="s">
        <v>542</v>
      </c>
      <c r="C83" s="286" t="s">
        <v>15</v>
      </c>
      <c r="D83" s="281">
        <v>1</v>
      </c>
      <c r="E83" s="3"/>
      <c r="F83" s="3">
        <f>+D83*E83</f>
        <v>0</v>
      </c>
      <c r="G83" s="271"/>
      <c r="IJ83" s="203"/>
      <c r="IK83" s="203"/>
      <c r="IL83" s="203"/>
      <c r="IM83" s="203"/>
      <c r="IN83" s="203"/>
      <c r="IO83" s="203"/>
      <c r="IP83" s="203"/>
      <c r="IQ83" s="203"/>
      <c r="IR83" s="203"/>
      <c r="IS83" s="203"/>
      <c r="IT83" s="203"/>
      <c r="IU83" s="203"/>
      <c r="IV83" s="203"/>
    </row>
    <row r="84" spans="1:256" s="202" customFormat="1" ht="15">
      <c r="A84" s="287"/>
      <c r="B84" s="199"/>
      <c r="C84" s="215"/>
      <c r="D84" s="215"/>
      <c r="E84" s="3"/>
      <c r="F84" s="3"/>
      <c r="G84" s="271"/>
      <c r="IJ84" s="203"/>
      <c r="IK84" s="203"/>
      <c r="IL84" s="203"/>
      <c r="IM84" s="203"/>
      <c r="IN84" s="203"/>
      <c r="IO84" s="203"/>
      <c r="IP84" s="203"/>
      <c r="IQ84" s="203"/>
      <c r="IR84" s="203"/>
      <c r="IS84" s="203"/>
      <c r="IT84" s="203"/>
      <c r="IU84" s="203"/>
      <c r="IV84" s="203"/>
    </row>
    <row r="85" spans="1:256" s="202" customFormat="1" ht="15">
      <c r="A85" s="277" t="s">
        <v>545</v>
      </c>
      <c r="B85" s="278" t="s">
        <v>521</v>
      </c>
      <c r="C85" s="279"/>
      <c r="D85" s="280"/>
      <c r="E85" s="288"/>
      <c r="F85" s="185"/>
      <c r="G85" s="271"/>
      <c r="IJ85" s="203"/>
      <c r="IK85" s="203"/>
      <c r="IL85" s="203"/>
      <c r="IM85" s="203"/>
      <c r="IN85" s="203"/>
      <c r="IO85" s="203"/>
      <c r="IP85" s="203"/>
      <c r="IQ85" s="203"/>
      <c r="IR85" s="203"/>
      <c r="IS85" s="203"/>
      <c r="IT85" s="203"/>
      <c r="IU85" s="203"/>
      <c r="IV85" s="203"/>
    </row>
    <row r="86" spans="1:256" s="202" customFormat="1" ht="15">
      <c r="A86" s="282"/>
      <c r="B86" s="283" t="s">
        <v>546</v>
      </c>
      <c r="C86" s="279"/>
      <c r="D86" s="280"/>
      <c r="E86" s="288"/>
      <c r="F86" s="185"/>
      <c r="G86" s="271"/>
      <c r="IJ86" s="203"/>
      <c r="IK86" s="203"/>
      <c r="IL86" s="203"/>
      <c r="IM86" s="203"/>
      <c r="IN86" s="203"/>
      <c r="IO86" s="203"/>
      <c r="IP86" s="203"/>
      <c r="IQ86" s="203"/>
      <c r="IR86" s="203"/>
      <c r="IS86" s="203"/>
      <c r="IT86" s="203"/>
      <c r="IU86" s="203"/>
      <c r="IV86" s="203"/>
    </row>
    <row r="87" spans="1:256" s="202" customFormat="1" ht="90">
      <c r="A87" s="284"/>
      <c r="B87" s="285" t="s">
        <v>529</v>
      </c>
      <c r="C87" s="286" t="s">
        <v>15</v>
      </c>
      <c r="D87" s="281">
        <v>1</v>
      </c>
      <c r="E87" s="3"/>
      <c r="F87" s="3">
        <f>+D87*E87</f>
        <v>0</v>
      </c>
      <c r="G87" s="271"/>
      <c r="IJ87" s="203"/>
      <c r="IK87" s="203"/>
      <c r="IL87" s="203"/>
      <c r="IM87" s="203"/>
      <c r="IN87" s="203"/>
      <c r="IO87" s="203"/>
      <c r="IP87" s="203"/>
      <c r="IQ87" s="203"/>
      <c r="IR87" s="203"/>
      <c r="IS87" s="203"/>
      <c r="IT87" s="203"/>
      <c r="IU87" s="203"/>
      <c r="IV87" s="203"/>
    </row>
    <row r="88" spans="1:256" s="202" customFormat="1" ht="15">
      <c r="A88" s="287"/>
      <c r="B88" s="199"/>
      <c r="C88" s="215"/>
      <c r="D88" s="215"/>
      <c r="E88" s="3"/>
      <c r="F88" s="3"/>
      <c r="G88" s="271"/>
      <c r="IJ88" s="203"/>
      <c r="IK88" s="203"/>
      <c r="IL88" s="203"/>
      <c r="IM88" s="203"/>
      <c r="IN88" s="203"/>
      <c r="IO88" s="203"/>
      <c r="IP88" s="203"/>
      <c r="IQ88" s="203"/>
      <c r="IR88" s="203"/>
      <c r="IS88" s="203"/>
      <c r="IT88" s="203"/>
      <c r="IU88" s="203"/>
      <c r="IV88" s="203"/>
    </row>
    <row r="89" spans="1:256" s="202" customFormat="1" ht="15">
      <c r="A89" s="277" t="s">
        <v>547</v>
      </c>
      <c r="B89" s="278" t="s">
        <v>521</v>
      </c>
      <c r="C89" s="279"/>
      <c r="D89" s="280"/>
      <c r="E89" s="288"/>
      <c r="F89" s="185"/>
      <c r="G89" s="271"/>
      <c r="IJ89" s="203"/>
      <c r="IK89" s="203"/>
      <c r="IL89" s="203"/>
      <c r="IM89" s="203"/>
      <c r="IN89" s="203"/>
      <c r="IO89" s="203"/>
      <c r="IP89" s="203"/>
      <c r="IQ89" s="203"/>
      <c r="IR89" s="203"/>
      <c r="IS89" s="203"/>
      <c r="IT89" s="203"/>
      <c r="IU89" s="203"/>
      <c r="IV89" s="203"/>
    </row>
    <row r="90" spans="1:256" s="202" customFormat="1" ht="15">
      <c r="A90" s="282"/>
      <c r="B90" s="283" t="s">
        <v>548</v>
      </c>
      <c r="C90" s="279"/>
      <c r="D90" s="280"/>
      <c r="E90" s="288"/>
      <c r="F90" s="185"/>
      <c r="G90" s="271"/>
      <c r="IJ90" s="203"/>
      <c r="IK90" s="203"/>
      <c r="IL90" s="203"/>
      <c r="IM90" s="203"/>
      <c r="IN90" s="203"/>
      <c r="IO90" s="203"/>
      <c r="IP90" s="203"/>
      <c r="IQ90" s="203"/>
      <c r="IR90" s="203"/>
      <c r="IS90" s="203"/>
      <c r="IT90" s="203"/>
      <c r="IU90" s="203"/>
      <c r="IV90" s="203"/>
    </row>
    <row r="91" spans="1:256" s="202" customFormat="1" ht="90">
      <c r="A91" s="284"/>
      <c r="B91" s="285" t="s">
        <v>549</v>
      </c>
      <c r="C91" s="286" t="s">
        <v>15</v>
      </c>
      <c r="D91" s="281">
        <v>1</v>
      </c>
      <c r="E91" s="3"/>
      <c r="F91" s="3">
        <f>+D91*E91</f>
        <v>0</v>
      </c>
      <c r="G91" s="271"/>
      <c r="IJ91" s="203"/>
      <c r="IK91" s="203"/>
      <c r="IL91" s="203"/>
      <c r="IM91" s="203"/>
      <c r="IN91" s="203"/>
      <c r="IO91" s="203"/>
      <c r="IP91" s="203"/>
      <c r="IQ91" s="203"/>
      <c r="IR91" s="203"/>
      <c r="IS91" s="203"/>
      <c r="IT91" s="203"/>
      <c r="IU91" s="203"/>
      <c r="IV91" s="203"/>
    </row>
    <row r="92" spans="1:256" s="202" customFormat="1" ht="15">
      <c r="A92" s="204"/>
      <c r="B92" s="289"/>
      <c r="C92" s="290"/>
      <c r="D92" s="280"/>
      <c r="E92" s="281"/>
      <c r="F92" s="266"/>
      <c r="G92" s="271"/>
      <c r="IJ92" s="203"/>
      <c r="IK92" s="203"/>
      <c r="IL92" s="203"/>
      <c r="IM92" s="203"/>
      <c r="IN92" s="203"/>
      <c r="IO92" s="203"/>
      <c r="IP92" s="203"/>
      <c r="IQ92" s="203"/>
      <c r="IR92" s="203"/>
      <c r="IS92" s="203"/>
      <c r="IT92" s="203"/>
      <c r="IU92" s="203"/>
      <c r="IV92" s="203"/>
    </row>
    <row r="93" spans="1:256" s="202" customFormat="1" ht="15">
      <c r="A93" s="204"/>
      <c r="B93" s="219" t="s">
        <v>550</v>
      </c>
      <c r="C93" s="291"/>
      <c r="D93" s="292"/>
      <c r="E93" s="293"/>
      <c r="F93" s="192">
        <f>SUM(F39:F92)</f>
        <v>0</v>
      </c>
      <c r="G93" s="271"/>
      <c r="IJ93" s="203"/>
      <c r="IK93" s="203"/>
      <c r="IL93" s="203"/>
      <c r="IM93" s="203"/>
      <c r="IN93" s="203"/>
      <c r="IO93" s="203"/>
      <c r="IP93" s="203"/>
      <c r="IQ93" s="203"/>
      <c r="IR93" s="203"/>
      <c r="IS93" s="203"/>
      <c r="IT93" s="203"/>
      <c r="IU93" s="203"/>
      <c r="IV93" s="203"/>
    </row>
    <row r="114" ht="15">
      <c r="A114" s="250"/>
    </row>
    <row r="115" ht="15">
      <c r="A115" s="294"/>
    </row>
    <row r="116" ht="15">
      <c r="A116" s="295"/>
    </row>
    <row r="126" ht="50.25" customHeight="1"/>
    <row r="127" ht="15">
      <c r="G127" s="296"/>
    </row>
    <row r="128" ht="15">
      <c r="G128" s="296"/>
    </row>
    <row r="129" ht="15">
      <c r="G129" s="297"/>
    </row>
    <row r="130" ht="15">
      <c r="G130" s="297"/>
    </row>
  </sheetData>
  <sheetProtection selectLockedCells="1" selectUnlockedCells="1"/>
  <mergeCells count="18">
    <mergeCell ref="B20:E20"/>
    <mergeCell ref="B21:E21"/>
    <mergeCell ref="B28:E28"/>
    <mergeCell ref="B31:E31"/>
    <mergeCell ref="B34:E34"/>
    <mergeCell ref="B37:F37"/>
    <mergeCell ref="B14:E14"/>
    <mergeCell ref="B15:E15"/>
    <mergeCell ref="B16:E16"/>
    <mergeCell ref="B17:E17"/>
    <mergeCell ref="B18:E18"/>
    <mergeCell ref="B19:E19"/>
    <mergeCell ref="B4:F4"/>
    <mergeCell ref="B7:E7"/>
    <mergeCell ref="B10:E10"/>
    <mergeCell ref="B11:E11"/>
    <mergeCell ref="B12:E12"/>
    <mergeCell ref="B13:E13"/>
  </mergeCells>
  <printOptions/>
  <pageMargins left="0.9840277777777777" right="0.19652777777777777" top="0.7875" bottom="0.7875" header="0.5118055555555555" footer="0"/>
  <pageSetup horizontalDpi="300" verticalDpi="300" orientation="portrait" paperSize="9" scale="60" r:id="rId1"/>
  <headerFooter alignWithMargins="0">
    <oddFooter>&amp;C&amp;P/&amp;N</oddFooter>
  </headerFooter>
  <rowBreaks count="2" manualBreakCount="2">
    <brk id="38" max="255" man="1"/>
    <brk id="72" max="255" man="1"/>
  </rowBreaks>
</worksheet>
</file>

<file path=xl/worksheets/sheet18.xml><?xml version="1.0" encoding="utf-8"?>
<worksheet xmlns="http://schemas.openxmlformats.org/spreadsheetml/2006/main" xmlns:r="http://schemas.openxmlformats.org/officeDocument/2006/relationships">
  <sheetPr>
    <tabColor indexed="13"/>
  </sheetPr>
  <dimension ref="A2:IV117"/>
  <sheetViews>
    <sheetView view="pageBreakPreview" zoomScale="55" zoomScaleNormal="50" zoomScaleSheetLayoutView="55" zoomScalePageLayoutView="0" workbookViewId="0" topLeftCell="A1">
      <selection activeCell="A1" sqref="A1"/>
    </sheetView>
  </sheetViews>
  <sheetFormatPr defaultColWidth="9.125" defaultRowHeight="12.75"/>
  <cols>
    <col min="1" max="1" width="7.50390625" style="32" customWidth="1"/>
    <col min="2" max="2" width="58.625" style="33" customWidth="1"/>
    <col min="3" max="3" width="10.625" style="226" customWidth="1"/>
    <col min="4" max="4" width="10.625" style="169" customWidth="1"/>
    <col min="5" max="5" width="16.00390625" style="169" customWidth="1"/>
    <col min="6" max="6" width="19.125" style="169" customWidth="1"/>
    <col min="7" max="245" width="9.125" style="35" customWidth="1"/>
    <col min="246" max="16384" width="9.125" style="36" customWidth="1"/>
  </cols>
  <sheetData>
    <row r="2" spans="1:256" s="202" customFormat="1" ht="15">
      <c r="A2" s="198"/>
      <c r="B2" s="270" t="s">
        <v>551</v>
      </c>
      <c r="C2" s="298"/>
      <c r="D2" s="259"/>
      <c r="E2" s="259"/>
      <c r="F2" s="259"/>
      <c r="IL2" s="203"/>
      <c r="IM2" s="203"/>
      <c r="IN2" s="203"/>
      <c r="IO2" s="203"/>
      <c r="IP2" s="203"/>
      <c r="IQ2" s="203"/>
      <c r="IR2" s="203"/>
      <c r="IS2" s="203"/>
      <c r="IT2" s="203"/>
      <c r="IU2" s="203"/>
      <c r="IV2" s="203"/>
    </row>
    <row r="3" spans="1:256" s="202" customFormat="1" ht="15">
      <c r="A3" s="198"/>
      <c r="B3" s="299"/>
      <c r="C3" s="298"/>
      <c r="D3" s="298"/>
      <c r="E3" s="298"/>
      <c r="F3" s="298"/>
      <c r="IL3" s="203"/>
      <c r="IM3" s="203"/>
      <c r="IN3" s="203"/>
      <c r="IO3" s="203"/>
      <c r="IP3" s="203"/>
      <c r="IQ3" s="203"/>
      <c r="IR3" s="203"/>
      <c r="IS3" s="203"/>
      <c r="IT3" s="203"/>
      <c r="IU3" s="203"/>
      <c r="IV3" s="203"/>
    </row>
    <row r="4" spans="1:256" s="202" customFormat="1" ht="76.5" customHeight="1">
      <c r="A4" s="198"/>
      <c r="B4" s="758" t="s">
        <v>275</v>
      </c>
      <c r="C4" s="758"/>
      <c r="D4" s="758"/>
      <c r="E4" s="758"/>
      <c r="F4" s="298"/>
      <c r="IL4" s="203"/>
      <c r="IM4" s="203"/>
      <c r="IN4" s="203"/>
      <c r="IO4" s="203"/>
      <c r="IP4" s="203"/>
      <c r="IQ4" s="203"/>
      <c r="IR4" s="203"/>
      <c r="IS4" s="203"/>
      <c r="IT4" s="203"/>
      <c r="IU4" s="203"/>
      <c r="IV4" s="203"/>
    </row>
    <row r="5" spans="1:256" s="202" customFormat="1" ht="16.5" customHeight="1">
      <c r="A5" s="198"/>
      <c r="B5" s="207"/>
      <c r="C5" s="207"/>
      <c r="D5" s="207"/>
      <c r="E5" s="207"/>
      <c r="F5" s="298"/>
      <c r="IL5" s="203"/>
      <c r="IM5" s="203"/>
      <c r="IN5" s="203"/>
      <c r="IO5" s="203"/>
      <c r="IP5" s="203"/>
      <c r="IQ5" s="203"/>
      <c r="IR5" s="203"/>
      <c r="IS5" s="203"/>
      <c r="IT5" s="203"/>
      <c r="IU5" s="203"/>
      <c r="IV5" s="203"/>
    </row>
    <row r="6" spans="1:256" s="202" customFormat="1" ht="16.5" customHeight="1">
      <c r="A6" s="198"/>
      <c r="B6" s="207" t="s">
        <v>276</v>
      </c>
      <c r="C6" s="207"/>
      <c r="D6" s="207"/>
      <c r="E6" s="207"/>
      <c r="F6" s="298"/>
      <c r="IL6" s="203"/>
      <c r="IM6" s="203"/>
      <c r="IN6" s="203"/>
      <c r="IO6" s="203"/>
      <c r="IP6" s="203"/>
      <c r="IQ6" s="203"/>
      <c r="IR6" s="203"/>
      <c r="IS6" s="203"/>
      <c r="IT6" s="203"/>
      <c r="IU6" s="203"/>
      <c r="IV6" s="203"/>
    </row>
    <row r="7" spans="1:256" s="202" customFormat="1" ht="92.25" customHeight="1">
      <c r="A7" s="198"/>
      <c r="B7" s="765" t="s">
        <v>496</v>
      </c>
      <c r="C7" s="765"/>
      <c r="D7" s="765"/>
      <c r="E7" s="765"/>
      <c r="F7" s="298"/>
      <c r="IL7" s="203"/>
      <c r="IM7" s="203"/>
      <c r="IN7" s="203"/>
      <c r="IO7" s="203"/>
      <c r="IP7" s="203"/>
      <c r="IQ7" s="203"/>
      <c r="IR7" s="203"/>
      <c r="IS7" s="203"/>
      <c r="IT7" s="203"/>
      <c r="IU7" s="203"/>
      <c r="IV7" s="203"/>
    </row>
    <row r="8" spans="1:256" s="202" customFormat="1" ht="16.5" customHeight="1">
      <c r="A8" s="198"/>
      <c r="B8" s="207"/>
      <c r="C8" s="207"/>
      <c r="D8" s="207"/>
      <c r="E8" s="207"/>
      <c r="F8" s="298"/>
      <c r="IL8" s="203"/>
      <c r="IM8" s="203"/>
      <c r="IN8" s="203"/>
      <c r="IO8" s="203"/>
      <c r="IP8" s="203"/>
      <c r="IQ8" s="203"/>
      <c r="IR8" s="203"/>
      <c r="IS8" s="203"/>
      <c r="IT8" s="203"/>
      <c r="IU8" s="203"/>
      <c r="IV8" s="203"/>
    </row>
    <row r="9" spans="1:256" s="202" customFormat="1" ht="16.5" customHeight="1">
      <c r="A9" s="198"/>
      <c r="B9" s="207" t="s">
        <v>278</v>
      </c>
      <c r="C9" s="207"/>
      <c r="D9" s="207"/>
      <c r="E9" s="207"/>
      <c r="F9" s="298"/>
      <c r="IL9" s="203"/>
      <c r="IM9" s="203"/>
      <c r="IN9" s="203"/>
      <c r="IO9" s="203"/>
      <c r="IP9" s="203"/>
      <c r="IQ9" s="203"/>
      <c r="IR9" s="203"/>
      <c r="IS9" s="203"/>
      <c r="IT9" s="203"/>
      <c r="IU9" s="203"/>
      <c r="IV9" s="203"/>
    </row>
    <row r="10" spans="1:256" s="202" customFormat="1" ht="56.25" customHeight="1">
      <c r="A10" s="198"/>
      <c r="B10" s="767" t="s">
        <v>497</v>
      </c>
      <c r="C10" s="767"/>
      <c r="D10" s="767"/>
      <c r="E10" s="767"/>
      <c r="F10" s="298"/>
      <c r="IL10" s="203"/>
      <c r="IM10" s="203"/>
      <c r="IN10" s="203"/>
      <c r="IO10" s="203"/>
      <c r="IP10" s="203"/>
      <c r="IQ10" s="203"/>
      <c r="IR10" s="203"/>
      <c r="IS10" s="203"/>
      <c r="IT10" s="203"/>
      <c r="IU10" s="203"/>
      <c r="IV10" s="203"/>
    </row>
    <row r="11" spans="1:256" s="202" customFormat="1" ht="66" customHeight="1">
      <c r="A11" s="198"/>
      <c r="B11" s="766" t="s">
        <v>498</v>
      </c>
      <c r="C11" s="766"/>
      <c r="D11" s="766"/>
      <c r="E11" s="766"/>
      <c r="F11" s="298"/>
      <c r="IL11" s="203"/>
      <c r="IM11" s="203"/>
      <c r="IN11" s="203"/>
      <c r="IO11" s="203"/>
      <c r="IP11" s="203"/>
      <c r="IQ11" s="203"/>
      <c r="IR11" s="203"/>
      <c r="IS11" s="203"/>
      <c r="IT11" s="203"/>
      <c r="IU11" s="203"/>
      <c r="IV11" s="203"/>
    </row>
    <row r="12" spans="1:256" s="202" customFormat="1" ht="32.25" customHeight="1">
      <c r="A12" s="198"/>
      <c r="B12" s="767" t="s">
        <v>499</v>
      </c>
      <c r="C12" s="767"/>
      <c r="D12" s="767"/>
      <c r="E12" s="767"/>
      <c r="F12" s="298"/>
      <c r="IL12" s="203"/>
      <c r="IM12" s="203"/>
      <c r="IN12" s="203"/>
      <c r="IO12" s="203"/>
      <c r="IP12" s="203"/>
      <c r="IQ12" s="203"/>
      <c r="IR12" s="203"/>
      <c r="IS12" s="203"/>
      <c r="IT12" s="203"/>
      <c r="IU12" s="203"/>
      <c r="IV12" s="203"/>
    </row>
    <row r="13" spans="1:256" s="202" customFormat="1" ht="33.75" customHeight="1">
      <c r="A13" s="198"/>
      <c r="B13" s="767" t="s">
        <v>500</v>
      </c>
      <c r="C13" s="767"/>
      <c r="D13" s="767"/>
      <c r="E13" s="767"/>
      <c r="F13" s="298"/>
      <c r="IL13" s="203"/>
      <c r="IM13" s="203"/>
      <c r="IN13" s="203"/>
      <c r="IO13" s="203"/>
      <c r="IP13" s="203"/>
      <c r="IQ13" s="203"/>
      <c r="IR13" s="203"/>
      <c r="IS13" s="203"/>
      <c r="IT13" s="203"/>
      <c r="IU13" s="203"/>
      <c r="IV13" s="203"/>
    </row>
    <row r="14" spans="1:256" s="202" customFormat="1" ht="16.5" customHeight="1">
      <c r="A14" s="198"/>
      <c r="B14" s="767" t="s">
        <v>501</v>
      </c>
      <c r="C14" s="767"/>
      <c r="D14" s="767"/>
      <c r="E14" s="767"/>
      <c r="F14" s="298"/>
      <c r="IL14" s="203"/>
      <c r="IM14" s="203"/>
      <c r="IN14" s="203"/>
      <c r="IO14" s="203"/>
      <c r="IP14" s="203"/>
      <c r="IQ14" s="203"/>
      <c r="IR14" s="203"/>
      <c r="IS14" s="203"/>
      <c r="IT14" s="203"/>
      <c r="IU14" s="203"/>
      <c r="IV14" s="203"/>
    </row>
    <row r="15" spans="1:256" s="202" customFormat="1" ht="33.75" customHeight="1">
      <c r="A15" s="198"/>
      <c r="B15" s="767" t="s">
        <v>502</v>
      </c>
      <c r="C15" s="767"/>
      <c r="D15" s="767"/>
      <c r="E15" s="767"/>
      <c r="F15" s="298"/>
      <c r="IL15" s="203"/>
      <c r="IM15" s="203"/>
      <c r="IN15" s="203"/>
      <c r="IO15" s="203"/>
      <c r="IP15" s="203"/>
      <c r="IQ15" s="203"/>
      <c r="IR15" s="203"/>
      <c r="IS15" s="203"/>
      <c r="IT15" s="203"/>
      <c r="IU15" s="203"/>
      <c r="IV15" s="203"/>
    </row>
    <row r="16" spans="1:256" s="202" customFormat="1" ht="49.5" customHeight="1">
      <c r="A16" s="198"/>
      <c r="B16" s="766" t="s">
        <v>503</v>
      </c>
      <c r="C16" s="766"/>
      <c r="D16" s="766"/>
      <c r="E16" s="766"/>
      <c r="F16" s="298"/>
      <c r="IL16" s="203"/>
      <c r="IM16" s="203"/>
      <c r="IN16" s="203"/>
      <c r="IO16" s="203"/>
      <c r="IP16" s="203"/>
      <c r="IQ16" s="203"/>
      <c r="IR16" s="203"/>
      <c r="IS16" s="203"/>
      <c r="IT16" s="203"/>
      <c r="IU16" s="203"/>
      <c r="IV16" s="203"/>
    </row>
    <row r="17" spans="1:256" s="202" customFormat="1" ht="16.5" customHeight="1">
      <c r="A17" s="198"/>
      <c r="B17" s="767" t="s">
        <v>504</v>
      </c>
      <c r="C17" s="767"/>
      <c r="D17" s="767"/>
      <c r="E17" s="767"/>
      <c r="F17" s="298"/>
      <c r="IL17" s="203"/>
      <c r="IM17" s="203"/>
      <c r="IN17" s="203"/>
      <c r="IO17" s="203"/>
      <c r="IP17" s="203"/>
      <c r="IQ17" s="203"/>
      <c r="IR17" s="203"/>
      <c r="IS17" s="203"/>
      <c r="IT17" s="203"/>
      <c r="IU17" s="203"/>
      <c r="IV17" s="203"/>
    </row>
    <row r="18" spans="1:256" s="202" customFormat="1" ht="34.5" customHeight="1">
      <c r="A18" s="198"/>
      <c r="B18" s="767" t="s">
        <v>505</v>
      </c>
      <c r="C18" s="767"/>
      <c r="D18" s="767"/>
      <c r="E18" s="767"/>
      <c r="F18" s="298"/>
      <c r="IL18" s="203"/>
      <c r="IM18" s="203"/>
      <c r="IN18" s="203"/>
      <c r="IO18" s="203"/>
      <c r="IP18" s="203"/>
      <c r="IQ18" s="203"/>
      <c r="IR18" s="203"/>
      <c r="IS18" s="203"/>
      <c r="IT18" s="203"/>
      <c r="IU18" s="203"/>
      <c r="IV18" s="203"/>
    </row>
    <row r="19" spans="1:256" s="202" customFormat="1" ht="33.75" customHeight="1">
      <c r="A19" s="198"/>
      <c r="B19" s="767" t="s">
        <v>506</v>
      </c>
      <c r="C19" s="767"/>
      <c r="D19" s="767"/>
      <c r="E19" s="767"/>
      <c r="F19" s="298"/>
      <c r="IL19" s="203"/>
      <c r="IM19" s="203"/>
      <c r="IN19" s="203"/>
      <c r="IO19" s="203"/>
      <c r="IP19" s="203"/>
      <c r="IQ19" s="203"/>
      <c r="IR19" s="203"/>
      <c r="IS19" s="203"/>
      <c r="IT19" s="203"/>
      <c r="IU19" s="203"/>
      <c r="IV19" s="203"/>
    </row>
    <row r="20" spans="1:256" s="202" customFormat="1" ht="33.75" customHeight="1">
      <c r="A20" s="198"/>
      <c r="B20" s="767" t="s">
        <v>507</v>
      </c>
      <c r="C20" s="767"/>
      <c r="D20" s="767"/>
      <c r="E20" s="767"/>
      <c r="F20" s="298"/>
      <c r="IL20" s="203"/>
      <c r="IM20" s="203"/>
      <c r="IN20" s="203"/>
      <c r="IO20" s="203"/>
      <c r="IP20" s="203"/>
      <c r="IQ20" s="203"/>
      <c r="IR20" s="203"/>
      <c r="IS20" s="203"/>
      <c r="IT20" s="203"/>
      <c r="IU20" s="203"/>
      <c r="IV20" s="203"/>
    </row>
    <row r="21" spans="1:256" s="202" customFormat="1" ht="32.25" customHeight="1">
      <c r="A21" s="198"/>
      <c r="B21" s="767" t="s">
        <v>508</v>
      </c>
      <c r="C21" s="767"/>
      <c r="D21" s="767"/>
      <c r="E21" s="767"/>
      <c r="F21" s="298"/>
      <c r="IL21" s="203"/>
      <c r="IM21" s="203"/>
      <c r="IN21" s="203"/>
      <c r="IO21" s="203"/>
      <c r="IP21" s="203"/>
      <c r="IQ21" s="203"/>
      <c r="IR21" s="203"/>
      <c r="IS21" s="203"/>
      <c r="IT21" s="203"/>
      <c r="IU21" s="203"/>
      <c r="IV21" s="203"/>
    </row>
    <row r="22" spans="1:256" s="202" customFormat="1" ht="16.5" customHeight="1">
      <c r="A22" s="198"/>
      <c r="B22" s="207"/>
      <c r="C22" s="207"/>
      <c r="D22" s="207"/>
      <c r="E22" s="207"/>
      <c r="F22" s="298"/>
      <c r="IL22" s="203"/>
      <c r="IM22" s="203"/>
      <c r="IN22" s="203"/>
      <c r="IO22" s="203"/>
      <c r="IP22" s="203"/>
      <c r="IQ22" s="203"/>
      <c r="IR22" s="203"/>
      <c r="IS22" s="203"/>
      <c r="IT22" s="203"/>
      <c r="IU22" s="203"/>
      <c r="IV22" s="203"/>
    </row>
    <row r="23" spans="1:256" s="202" customFormat="1" ht="16.5" customHeight="1">
      <c r="A23" s="198"/>
      <c r="B23" s="207" t="s">
        <v>509</v>
      </c>
      <c r="C23" s="207"/>
      <c r="D23" s="207"/>
      <c r="E23" s="207"/>
      <c r="F23" s="298"/>
      <c r="IL23" s="203"/>
      <c r="IM23" s="203"/>
      <c r="IN23" s="203"/>
      <c r="IO23" s="203"/>
      <c r="IP23" s="203"/>
      <c r="IQ23" s="203"/>
      <c r="IR23" s="203"/>
      <c r="IS23" s="203"/>
      <c r="IT23" s="203"/>
      <c r="IU23" s="203"/>
      <c r="IV23" s="203"/>
    </row>
    <row r="24" spans="1:256" s="202" customFormat="1" ht="16.5" customHeight="1">
      <c r="A24" s="198"/>
      <c r="B24" s="273" t="s">
        <v>469</v>
      </c>
      <c r="C24" s="207"/>
      <c r="D24" s="207"/>
      <c r="E24" s="207"/>
      <c r="F24" s="298"/>
      <c r="IL24" s="203"/>
      <c r="IM24" s="203"/>
      <c r="IN24" s="203"/>
      <c r="IO24" s="203"/>
      <c r="IP24" s="203"/>
      <c r="IQ24" s="203"/>
      <c r="IR24" s="203"/>
      <c r="IS24" s="203"/>
      <c r="IT24" s="203"/>
      <c r="IU24" s="203"/>
      <c r="IV24" s="203"/>
    </row>
    <row r="25" spans="1:256" s="202" customFormat="1" ht="16.5" customHeight="1">
      <c r="A25" s="198"/>
      <c r="B25" s="273" t="s">
        <v>510</v>
      </c>
      <c r="C25" s="207"/>
      <c r="D25" s="207"/>
      <c r="E25" s="207"/>
      <c r="F25" s="298"/>
      <c r="IL25" s="203"/>
      <c r="IM25" s="203"/>
      <c r="IN25" s="203"/>
      <c r="IO25" s="203"/>
      <c r="IP25" s="203"/>
      <c r="IQ25" s="203"/>
      <c r="IR25" s="203"/>
      <c r="IS25" s="203"/>
      <c r="IT25" s="203"/>
      <c r="IU25" s="203"/>
      <c r="IV25" s="203"/>
    </row>
    <row r="26" spans="1:256" s="202" customFormat="1" ht="16.5" customHeight="1">
      <c r="A26" s="198"/>
      <c r="B26" s="273" t="s">
        <v>511</v>
      </c>
      <c r="C26" s="207"/>
      <c r="D26" s="207"/>
      <c r="E26" s="207"/>
      <c r="F26" s="298"/>
      <c r="IL26" s="203"/>
      <c r="IM26" s="203"/>
      <c r="IN26" s="203"/>
      <c r="IO26" s="203"/>
      <c r="IP26" s="203"/>
      <c r="IQ26" s="203"/>
      <c r="IR26" s="203"/>
      <c r="IS26" s="203"/>
      <c r="IT26" s="203"/>
      <c r="IU26" s="203"/>
      <c r="IV26" s="203"/>
    </row>
    <row r="27" spans="1:256" s="202" customFormat="1" ht="16.5" customHeight="1">
      <c r="A27" s="198"/>
      <c r="B27" s="272" t="s">
        <v>511</v>
      </c>
      <c r="C27" s="207"/>
      <c r="D27" s="207"/>
      <c r="E27" s="207"/>
      <c r="F27" s="298"/>
      <c r="IL27" s="203"/>
      <c r="IM27" s="203"/>
      <c r="IN27" s="203"/>
      <c r="IO27" s="203"/>
      <c r="IP27" s="203"/>
      <c r="IQ27" s="203"/>
      <c r="IR27" s="203"/>
      <c r="IS27" s="203"/>
      <c r="IT27" s="203"/>
      <c r="IU27" s="203"/>
      <c r="IV27" s="203"/>
    </row>
    <row r="28" spans="1:256" s="202" customFormat="1" ht="33.75" customHeight="1">
      <c r="A28" s="198"/>
      <c r="B28" s="767" t="s">
        <v>512</v>
      </c>
      <c r="C28" s="767"/>
      <c r="D28" s="767"/>
      <c r="E28" s="767"/>
      <c r="F28" s="298"/>
      <c r="IL28" s="203"/>
      <c r="IM28" s="203"/>
      <c r="IN28" s="203"/>
      <c r="IO28" s="203"/>
      <c r="IP28" s="203"/>
      <c r="IQ28" s="203"/>
      <c r="IR28" s="203"/>
      <c r="IS28" s="203"/>
      <c r="IT28" s="203"/>
      <c r="IU28" s="203"/>
      <c r="IV28" s="203"/>
    </row>
    <row r="29" spans="1:256" s="202" customFormat="1" ht="16.5" customHeight="1">
      <c r="A29" s="198"/>
      <c r="B29" s="272" t="s">
        <v>513</v>
      </c>
      <c r="C29" s="207"/>
      <c r="D29" s="207"/>
      <c r="E29" s="207"/>
      <c r="F29" s="298"/>
      <c r="IL29" s="203"/>
      <c r="IM29" s="203"/>
      <c r="IN29" s="203"/>
      <c r="IO29" s="203"/>
      <c r="IP29" s="203"/>
      <c r="IQ29" s="203"/>
      <c r="IR29" s="203"/>
      <c r="IS29" s="203"/>
      <c r="IT29" s="203"/>
      <c r="IU29" s="203"/>
      <c r="IV29" s="203"/>
    </row>
    <row r="30" spans="1:256" s="202" customFormat="1" ht="16.5" customHeight="1">
      <c r="A30" s="198"/>
      <c r="B30" s="272" t="s">
        <v>514</v>
      </c>
      <c r="C30" s="207"/>
      <c r="D30" s="207"/>
      <c r="E30" s="207"/>
      <c r="F30" s="298"/>
      <c r="IL30" s="203"/>
      <c r="IM30" s="203"/>
      <c r="IN30" s="203"/>
      <c r="IO30" s="203"/>
      <c r="IP30" s="203"/>
      <c r="IQ30" s="203"/>
      <c r="IR30" s="203"/>
      <c r="IS30" s="203"/>
      <c r="IT30" s="203"/>
      <c r="IU30" s="203"/>
      <c r="IV30" s="203"/>
    </row>
    <row r="31" spans="1:256" s="202" customFormat="1" ht="50.25" customHeight="1">
      <c r="A31" s="198"/>
      <c r="B31" s="767" t="s">
        <v>515</v>
      </c>
      <c r="C31" s="767"/>
      <c r="D31" s="767"/>
      <c r="E31" s="767"/>
      <c r="F31" s="298"/>
      <c r="IL31" s="203"/>
      <c r="IM31" s="203"/>
      <c r="IN31" s="203"/>
      <c r="IO31" s="203"/>
      <c r="IP31" s="203"/>
      <c r="IQ31" s="203"/>
      <c r="IR31" s="203"/>
      <c r="IS31" s="203"/>
      <c r="IT31" s="203"/>
      <c r="IU31" s="203"/>
      <c r="IV31" s="203"/>
    </row>
    <row r="32" spans="1:256" s="202" customFormat="1" ht="16.5" customHeight="1">
      <c r="A32" s="198"/>
      <c r="B32" s="272" t="s">
        <v>516</v>
      </c>
      <c r="C32" s="207"/>
      <c r="D32" s="207"/>
      <c r="E32" s="207"/>
      <c r="F32" s="298"/>
      <c r="IL32" s="203"/>
      <c r="IM32" s="203"/>
      <c r="IN32" s="203"/>
      <c r="IO32" s="203"/>
      <c r="IP32" s="203"/>
      <c r="IQ32" s="203"/>
      <c r="IR32" s="203"/>
      <c r="IS32" s="203"/>
      <c r="IT32" s="203"/>
      <c r="IU32" s="203"/>
      <c r="IV32" s="203"/>
    </row>
    <row r="33" spans="1:256" s="202" customFormat="1" ht="16.5" customHeight="1">
      <c r="A33" s="198"/>
      <c r="B33" s="274" t="s">
        <v>517</v>
      </c>
      <c r="C33" s="207"/>
      <c r="D33" s="207"/>
      <c r="E33" s="207"/>
      <c r="F33" s="298"/>
      <c r="IL33" s="203"/>
      <c r="IM33" s="203"/>
      <c r="IN33" s="203"/>
      <c r="IO33" s="203"/>
      <c r="IP33" s="203"/>
      <c r="IQ33" s="203"/>
      <c r="IR33" s="203"/>
      <c r="IS33" s="203"/>
      <c r="IT33" s="203"/>
      <c r="IU33" s="203"/>
      <c r="IV33" s="203"/>
    </row>
    <row r="34" spans="1:256" s="202" customFormat="1" ht="16.5" customHeight="1">
      <c r="A34" s="198"/>
      <c r="B34" s="768" t="s">
        <v>518</v>
      </c>
      <c r="C34" s="768"/>
      <c r="D34" s="768"/>
      <c r="E34" s="768"/>
      <c r="F34" s="298"/>
      <c r="IL34" s="203"/>
      <c r="IM34" s="203"/>
      <c r="IN34" s="203"/>
      <c r="IO34" s="203"/>
      <c r="IP34" s="203"/>
      <c r="IQ34" s="203"/>
      <c r="IR34" s="203"/>
      <c r="IS34" s="203"/>
      <c r="IT34" s="203"/>
      <c r="IU34" s="203"/>
      <c r="IV34" s="203"/>
    </row>
    <row r="35" spans="1:256" s="202" customFormat="1" ht="16.5" customHeight="1">
      <c r="A35" s="198"/>
      <c r="B35" s="275" t="s">
        <v>519</v>
      </c>
      <c r="C35" s="207"/>
      <c r="D35" s="207"/>
      <c r="E35" s="207"/>
      <c r="F35" s="298"/>
      <c r="IL35" s="203"/>
      <c r="IM35" s="203"/>
      <c r="IN35" s="203"/>
      <c r="IO35" s="203"/>
      <c r="IP35" s="203"/>
      <c r="IQ35" s="203"/>
      <c r="IR35" s="203"/>
      <c r="IS35" s="203"/>
      <c r="IT35" s="203"/>
      <c r="IU35" s="203"/>
      <c r="IV35" s="203"/>
    </row>
    <row r="36" spans="1:256" s="202" customFormat="1" ht="16.5" customHeight="1">
      <c r="A36" s="198"/>
      <c r="B36" s="203"/>
      <c r="C36" s="300"/>
      <c r="D36" s="300"/>
      <c r="E36" s="300"/>
      <c r="F36" s="298"/>
      <c r="IL36" s="203"/>
      <c r="IM36" s="203"/>
      <c r="IN36" s="203"/>
      <c r="IO36" s="203"/>
      <c r="IP36" s="203"/>
      <c r="IQ36" s="203"/>
      <c r="IR36" s="203"/>
      <c r="IS36" s="203"/>
      <c r="IT36" s="203"/>
      <c r="IU36" s="203"/>
      <c r="IV36" s="203"/>
    </row>
    <row r="37" spans="1:256" s="202" customFormat="1" ht="77.25" customHeight="1">
      <c r="A37" s="198"/>
      <c r="B37" s="769" t="s">
        <v>295</v>
      </c>
      <c r="C37" s="769"/>
      <c r="D37" s="769"/>
      <c r="E37" s="769"/>
      <c r="F37" s="298"/>
      <c r="IL37" s="203"/>
      <c r="IM37" s="203"/>
      <c r="IN37" s="203"/>
      <c r="IO37" s="203"/>
      <c r="IP37" s="203"/>
      <c r="IQ37" s="203"/>
      <c r="IR37" s="203"/>
      <c r="IS37" s="203"/>
      <c r="IT37" s="203"/>
      <c r="IU37" s="203"/>
      <c r="IV37" s="203"/>
    </row>
    <row r="38" spans="1:6" s="304" customFormat="1" ht="12.75" customHeight="1">
      <c r="A38" s="277"/>
      <c r="B38" s="301"/>
      <c r="C38" s="302"/>
      <c r="D38" s="303"/>
      <c r="E38" s="303"/>
      <c r="F38" s="303"/>
    </row>
    <row r="39" spans="1:6" s="304" customFormat="1" ht="21" customHeight="1">
      <c r="A39" s="277" t="s">
        <v>296</v>
      </c>
      <c r="B39" s="278" t="s">
        <v>552</v>
      </c>
      <c r="C39" s="281"/>
      <c r="D39" s="280"/>
      <c r="E39" s="281"/>
      <c r="F39" s="266"/>
    </row>
    <row r="40" spans="1:6" s="304" customFormat="1" ht="15">
      <c r="A40" s="284"/>
      <c r="B40" s="305" t="s">
        <v>553</v>
      </c>
      <c r="C40" s="281"/>
      <c r="D40" s="280"/>
      <c r="E40" s="281"/>
      <c r="F40" s="266"/>
    </row>
    <row r="41" spans="1:6" s="304" customFormat="1" ht="266.25" customHeight="1">
      <c r="A41" s="284"/>
      <c r="B41" s="285" t="s">
        <v>554</v>
      </c>
      <c r="C41" s="286" t="s">
        <v>15</v>
      </c>
      <c r="D41" s="281">
        <v>1</v>
      </c>
      <c r="E41" s="3"/>
      <c r="F41" s="215">
        <f>+D41*E41</f>
        <v>0</v>
      </c>
    </row>
    <row r="42" spans="1:6" s="304" customFormat="1" ht="15">
      <c r="A42" s="284"/>
      <c r="B42" s="305"/>
      <c r="C42" s="281"/>
      <c r="D42" s="280"/>
      <c r="E42" s="281"/>
      <c r="F42" s="266"/>
    </row>
    <row r="43" spans="1:6" s="304" customFormat="1" ht="15">
      <c r="A43" s="284" t="s">
        <v>298</v>
      </c>
      <c r="B43" s="278" t="s">
        <v>552</v>
      </c>
      <c r="C43" s="281"/>
      <c r="D43" s="280"/>
      <c r="E43" s="281"/>
      <c r="F43" s="266"/>
    </row>
    <row r="44" spans="1:6" s="304" customFormat="1" ht="15">
      <c r="A44" s="284"/>
      <c r="B44" s="305" t="s">
        <v>555</v>
      </c>
      <c r="C44" s="281"/>
      <c r="D44" s="280"/>
      <c r="E44" s="281"/>
      <c r="F44" s="266"/>
    </row>
    <row r="45" spans="1:6" s="304" customFormat="1" ht="246.75" customHeight="1">
      <c r="A45" s="284"/>
      <c r="B45" s="285" t="s">
        <v>556</v>
      </c>
      <c r="C45" s="286" t="s">
        <v>15</v>
      </c>
      <c r="D45" s="281">
        <v>1</v>
      </c>
      <c r="E45" s="3"/>
      <c r="F45" s="215">
        <f>+D45*E45</f>
        <v>0</v>
      </c>
    </row>
    <row r="46" spans="1:6" s="304" customFormat="1" ht="15">
      <c r="A46" s="277"/>
      <c r="B46" s="306"/>
      <c r="C46" s="281"/>
      <c r="D46" s="280"/>
      <c r="E46" s="281"/>
      <c r="F46" s="266"/>
    </row>
    <row r="47" spans="1:6" s="304" customFormat="1" ht="15">
      <c r="A47" s="277" t="s">
        <v>300</v>
      </c>
      <c r="B47" s="307" t="s">
        <v>557</v>
      </c>
      <c r="C47" s="281"/>
      <c r="D47" s="280"/>
      <c r="E47" s="281"/>
      <c r="F47" s="266"/>
    </row>
    <row r="48" spans="1:6" s="308" customFormat="1" ht="15">
      <c r="A48" s="277"/>
      <c r="B48" s="305" t="s">
        <v>558</v>
      </c>
      <c r="C48" s="281"/>
      <c r="D48" s="280"/>
      <c r="E48" s="281"/>
      <c r="F48" s="266"/>
    </row>
    <row r="49" spans="1:6" s="304" customFormat="1" ht="210">
      <c r="A49" s="284"/>
      <c r="B49" s="285" t="s">
        <v>559</v>
      </c>
      <c r="C49" s="286" t="s">
        <v>15</v>
      </c>
      <c r="D49" s="281">
        <v>1</v>
      </c>
      <c r="E49" s="3"/>
      <c r="F49" s="215">
        <f>+D49*E49</f>
        <v>0</v>
      </c>
    </row>
    <row r="50" spans="1:6" s="304" customFormat="1" ht="15">
      <c r="A50" s="284"/>
      <c r="B50" s="305"/>
      <c r="C50" s="281"/>
      <c r="D50" s="280"/>
      <c r="E50" s="281"/>
      <c r="F50" s="266"/>
    </row>
    <row r="51" spans="1:6" s="304" customFormat="1" ht="15">
      <c r="A51" s="284" t="s">
        <v>302</v>
      </c>
      <c r="B51" s="283" t="s">
        <v>560</v>
      </c>
      <c r="C51" s="281"/>
      <c r="D51" s="280"/>
      <c r="E51" s="281"/>
      <c r="F51" s="266"/>
    </row>
    <row r="52" spans="1:256" s="202" customFormat="1" ht="15">
      <c r="A52" s="284"/>
      <c r="B52" s="305" t="s">
        <v>561</v>
      </c>
      <c r="C52" s="281"/>
      <c r="D52" s="280"/>
      <c r="E52" s="281"/>
      <c r="F52" s="266"/>
      <c r="IL52" s="203"/>
      <c r="IM52" s="203"/>
      <c r="IN52" s="203"/>
      <c r="IO52" s="203"/>
      <c r="IP52" s="203"/>
      <c r="IQ52" s="203"/>
      <c r="IR52" s="203"/>
      <c r="IS52" s="203"/>
      <c r="IT52" s="203"/>
      <c r="IU52" s="203"/>
      <c r="IV52" s="203"/>
    </row>
    <row r="53" spans="1:256" s="202" customFormat="1" ht="150">
      <c r="A53" s="284"/>
      <c r="B53" s="285" t="s">
        <v>562</v>
      </c>
      <c r="C53" s="286" t="s">
        <v>15</v>
      </c>
      <c r="D53" s="281">
        <v>1</v>
      </c>
      <c r="E53" s="215"/>
      <c r="F53" s="215">
        <f>+D53*E53</f>
        <v>0</v>
      </c>
      <c r="IL53" s="203"/>
      <c r="IM53" s="203"/>
      <c r="IN53" s="203"/>
      <c r="IO53" s="203"/>
      <c r="IP53" s="203"/>
      <c r="IQ53" s="203"/>
      <c r="IR53" s="203"/>
      <c r="IS53" s="203"/>
      <c r="IT53" s="203"/>
      <c r="IU53" s="203"/>
      <c r="IV53" s="203"/>
    </row>
    <row r="54" spans="1:256" s="202" customFormat="1" ht="15">
      <c r="A54" s="284"/>
      <c r="B54" s="309"/>
      <c r="C54" s="281"/>
      <c r="D54" s="280"/>
      <c r="E54" s="281"/>
      <c r="F54" s="266"/>
      <c r="IL54" s="203"/>
      <c r="IM54" s="203"/>
      <c r="IN54" s="203"/>
      <c r="IO54" s="203"/>
      <c r="IP54" s="203"/>
      <c r="IQ54" s="203"/>
      <c r="IR54" s="203"/>
      <c r="IS54" s="203"/>
      <c r="IT54" s="203"/>
      <c r="IU54" s="203"/>
      <c r="IV54" s="203"/>
    </row>
    <row r="55" spans="1:256" s="202" customFormat="1" ht="15">
      <c r="A55" s="284" t="s">
        <v>304</v>
      </c>
      <c r="B55" s="278" t="s">
        <v>552</v>
      </c>
      <c r="C55" s="281"/>
      <c r="D55" s="280"/>
      <c r="E55" s="281"/>
      <c r="F55" s="266"/>
      <c r="IL55" s="203"/>
      <c r="IM55" s="203"/>
      <c r="IN55" s="203"/>
      <c r="IO55" s="203"/>
      <c r="IP55" s="203"/>
      <c r="IQ55" s="203"/>
      <c r="IR55" s="203"/>
      <c r="IS55" s="203"/>
      <c r="IT55" s="203"/>
      <c r="IU55" s="203"/>
      <c r="IV55" s="203"/>
    </row>
    <row r="56" spans="1:256" s="202" customFormat="1" ht="15">
      <c r="A56" s="284"/>
      <c r="B56" s="305" t="s">
        <v>563</v>
      </c>
      <c r="C56" s="281"/>
      <c r="D56" s="280"/>
      <c r="E56" s="281"/>
      <c r="F56" s="266"/>
      <c r="IL56" s="203"/>
      <c r="IM56" s="203"/>
      <c r="IN56" s="203"/>
      <c r="IO56" s="203"/>
      <c r="IP56" s="203"/>
      <c r="IQ56" s="203"/>
      <c r="IR56" s="203"/>
      <c r="IS56" s="203"/>
      <c r="IT56" s="203"/>
      <c r="IU56" s="203"/>
      <c r="IV56" s="203"/>
    </row>
    <row r="57" spans="1:256" s="202" customFormat="1" ht="258.75" customHeight="1">
      <c r="A57" s="284"/>
      <c r="B57" s="285" t="s">
        <v>564</v>
      </c>
      <c r="C57" s="286" t="s">
        <v>15</v>
      </c>
      <c r="D57" s="281">
        <v>1</v>
      </c>
      <c r="E57" s="3"/>
      <c r="F57" s="215">
        <f>+D57*E57</f>
        <v>0</v>
      </c>
      <c r="IL57" s="203"/>
      <c r="IM57" s="203"/>
      <c r="IN57" s="203"/>
      <c r="IO57" s="203"/>
      <c r="IP57" s="203"/>
      <c r="IQ57" s="203"/>
      <c r="IR57" s="203"/>
      <c r="IS57" s="203"/>
      <c r="IT57" s="203"/>
      <c r="IU57" s="203"/>
      <c r="IV57" s="203"/>
    </row>
    <row r="58" spans="1:256" s="202" customFormat="1" ht="15">
      <c r="A58" s="284"/>
      <c r="B58" s="305"/>
      <c r="C58" s="281"/>
      <c r="D58" s="280"/>
      <c r="E58" s="281"/>
      <c r="F58" s="266"/>
      <c r="IL58" s="203"/>
      <c r="IM58" s="203"/>
      <c r="IN58" s="203"/>
      <c r="IO58" s="203"/>
      <c r="IP58" s="203"/>
      <c r="IQ58" s="203"/>
      <c r="IR58" s="203"/>
      <c r="IS58" s="203"/>
      <c r="IT58" s="203"/>
      <c r="IU58" s="203"/>
      <c r="IV58" s="203"/>
    </row>
    <row r="59" spans="1:256" s="202" customFormat="1" ht="15">
      <c r="A59" s="284" t="s">
        <v>306</v>
      </c>
      <c r="B59" s="310" t="s">
        <v>565</v>
      </c>
      <c r="C59" s="281"/>
      <c r="D59" s="280"/>
      <c r="E59" s="281"/>
      <c r="F59" s="266"/>
      <c r="IL59" s="203"/>
      <c r="IM59" s="203"/>
      <c r="IN59" s="203"/>
      <c r="IO59" s="203"/>
      <c r="IP59" s="203"/>
      <c r="IQ59" s="203"/>
      <c r="IR59" s="203"/>
      <c r="IS59" s="203"/>
      <c r="IT59" s="203"/>
      <c r="IU59" s="203"/>
      <c r="IV59" s="203"/>
    </row>
    <row r="60" spans="1:256" s="202" customFormat="1" ht="15">
      <c r="A60" s="284"/>
      <c r="B60" s="305" t="s">
        <v>566</v>
      </c>
      <c r="C60" s="281"/>
      <c r="D60" s="280"/>
      <c r="E60" s="281"/>
      <c r="F60" s="266"/>
      <c r="IL60" s="203"/>
      <c r="IM60" s="203"/>
      <c r="IN60" s="203"/>
      <c r="IO60" s="203"/>
      <c r="IP60" s="203"/>
      <c r="IQ60" s="203"/>
      <c r="IR60" s="203"/>
      <c r="IS60" s="203"/>
      <c r="IT60" s="203"/>
      <c r="IU60" s="203"/>
      <c r="IV60" s="203"/>
    </row>
    <row r="61" spans="1:256" s="202" customFormat="1" ht="145.5" customHeight="1">
      <c r="A61" s="284"/>
      <c r="B61" s="306" t="s">
        <v>567</v>
      </c>
      <c r="C61" s="286" t="s">
        <v>15</v>
      </c>
      <c r="D61" s="281">
        <v>1</v>
      </c>
      <c r="E61" s="3"/>
      <c r="F61" s="215">
        <f>+D61*E61</f>
        <v>0</v>
      </c>
      <c r="IL61" s="203"/>
      <c r="IM61" s="203"/>
      <c r="IN61" s="203"/>
      <c r="IO61" s="203"/>
      <c r="IP61" s="203"/>
      <c r="IQ61" s="203"/>
      <c r="IR61" s="203"/>
      <c r="IS61" s="203"/>
      <c r="IT61" s="203"/>
      <c r="IU61" s="203"/>
      <c r="IV61" s="203"/>
    </row>
    <row r="62" spans="1:256" s="202" customFormat="1" ht="15">
      <c r="A62" s="284"/>
      <c r="B62" s="305"/>
      <c r="C62" s="281"/>
      <c r="D62" s="280"/>
      <c r="E62" s="281"/>
      <c r="F62" s="266"/>
      <c r="IL62" s="203"/>
      <c r="IM62" s="203"/>
      <c r="IN62" s="203"/>
      <c r="IO62" s="203"/>
      <c r="IP62" s="203"/>
      <c r="IQ62" s="203"/>
      <c r="IR62" s="203"/>
      <c r="IS62" s="203"/>
      <c r="IT62" s="203"/>
      <c r="IU62" s="203"/>
      <c r="IV62" s="203"/>
    </row>
    <row r="63" spans="1:256" s="202" customFormat="1" ht="15">
      <c r="A63" s="284" t="s">
        <v>308</v>
      </c>
      <c r="B63" s="310" t="s">
        <v>565</v>
      </c>
      <c r="C63" s="281"/>
      <c r="D63" s="280"/>
      <c r="E63" s="281"/>
      <c r="F63" s="266"/>
      <c r="IL63" s="203"/>
      <c r="IM63" s="203"/>
      <c r="IN63" s="203"/>
      <c r="IO63" s="203"/>
      <c r="IP63" s="203"/>
      <c r="IQ63" s="203"/>
      <c r="IR63" s="203"/>
      <c r="IS63" s="203"/>
      <c r="IT63" s="203"/>
      <c r="IU63" s="203"/>
      <c r="IV63" s="203"/>
    </row>
    <row r="64" spans="1:256" s="202" customFormat="1" ht="15">
      <c r="A64" s="284"/>
      <c r="B64" s="305" t="s">
        <v>568</v>
      </c>
      <c r="C64" s="281"/>
      <c r="D64" s="280"/>
      <c r="E64" s="281"/>
      <c r="F64" s="266"/>
      <c r="IL64" s="203"/>
      <c r="IM64" s="203"/>
      <c r="IN64" s="203"/>
      <c r="IO64" s="203"/>
      <c r="IP64" s="203"/>
      <c r="IQ64" s="203"/>
      <c r="IR64" s="203"/>
      <c r="IS64" s="203"/>
      <c r="IT64" s="203"/>
      <c r="IU64" s="203"/>
      <c r="IV64" s="203"/>
    </row>
    <row r="65" spans="1:256" s="202" customFormat="1" ht="136.5" customHeight="1">
      <c r="A65" s="284"/>
      <c r="B65" s="306" t="s">
        <v>569</v>
      </c>
      <c r="C65" s="286" t="s">
        <v>15</v>
      </c>
      <c r="D65" s="281">
        <v>1</v>
      </c>
      <c r="E65" s="3"/>
      <c r="F65" s="215">
        <f>+D65*E65</f>
        <v>0</v>
      </c>
      <c r="IL65" s="203"/>
      <c r="IM65" s="203"/>
      <c r="IN65" s="203"/>
      <c r="IO65" s="203"/>
      <c r="IP65" s="203"/>
      <c r="IQ65" s="203"/>
      <c r="IR65" s="203"/>
      <c r="IS65" s="203"/>
      <c r="IT65" s="203"/>
      <c r="IU65" s="203"/>
      <c r="IV65" s="203"/>
    </row>
    <row r="66" spans="1:256" s="202" customFormat="1" ht="15">
      <c r="A66" s="284"/>
      <c r="B66" s="305"/>
      <c r="C66" s="281"/>
      <c r="D66" s="280"/>
      <c r="E66" s="281"/>
      <c r="F66" s="266"/>
      <c r="IL66" s="203"/>
      <c r="IM66" s="203"/>
      <c r="IN66" s="203"/>
      <c r="IO66" s="203"/>
      <c r="IP66" s="203"/>
      <c r="IQ66" s="203"/>
      <c r="IR66" s="203"/>
      <c r="IS66" s="203"/>
      <c r="IT66" s="203"/>
      <c r="IU66" s="203"/>
      <c r="IV66" s="203"/>
    </row>
    <row r="67" spans="1:256" s="202" customFormat="1" ht="15">
      <c r="A67" s="284" t="s">
        <v>310</v>
      </c>
      <c r="B67" s="310" t="s">
        <v>565</v>
      </c>
      <c r="C67" s="281"/>
      <c r="D67" s="280"/>
      <c r="E67" s="281"/>
      <c r="F67" s="266"/>
      <c r="IL67" s="203"/>
      <c r="IM67" s="203"/>
      <c r="IN67" s="203"/>
      <c r="IO67" s="203"/>
      <c r="IP67" s="203"/>
      <c r="IQ67" s="203"/>
      <c r="IR67" s="203"/>
      <c r="IS67" s="203"/>
      <c r="IT67" s="203"/>
      <c r="IU67" s="203"/>
      <c r="IV67" s="203"/>
    </row>
    <row r="68" spans="1:256" s="202" customFormat="1" ht="15">
      <c r="A68" s="284"/>
      <c r="B68" s="305" t="s">
        <v>570</v>
      </c>
      <c r="C68" s="281"/>
      <c r="D68" s="280"/>
      <c r="E68" s="281"/>
      <c r="F68" s="266"/>
      <c r="IL68" s="203"/>
      <c r="IM68" s="203"/>
      <c r="IN68" s="203"/>
      <c r="IO68" s="203"/>
      <c r="IP68" s="203"/>
      <c r="IQ68" s="203"/>
      <c r="IR68" s="203"/>
      <c r="IS68" s="203"/>
      <c r="IT68" s="203"/>
      <c r="IU68" s="203"/>
      <c r="IV68" s="203"/>
    </row>
    <row r="69" spans="1:256" s="202" customFormat="1" ht="159.75" customHeight="1">
      <c r="A69" s="284"/>
      <c r="B69" s="306" t="s">
        <v>571</v>
      </c>
      <c r="C69" s="286" t="s">
        <v>15</v>
      </c>
      <c r="D69" s="281">
        <v>1</v>
      </c>
      <c r="E69" s="3"/>
      <c r="F69" s="215">
        <f>+D69*E69</f>
        <v>0</v>
      </c>
      <c r="IL69" s="203"/>
      <c r="IM69" s="203"/>
      <c r="IN69" s="203"/>
      <c r="IO69" s="203"/>
      <c r="IP69" s="203"/>
      <c r="IQ69" s="203"/>
      <c r="IR69" s="203"/>
      <c r="IS69" s="203"/>
      <c r="IT69" s="203"/>
      <c r="IU69" s="203"/>
      <c r="IV69" s="203"/>
    </row>
    <row r="70" spans="1:256" s="202" customFormat="1" ht="15">
      <c r="A70" s="284"/>
      <c r="B70" s="305"/>
      <c r="C70" s="281"/>
      <c r="D70" s="280"/>
      <c r="E70" s="281"/>
      <c r="F70" s="266"/>
      <c r="IL70" s="203"/>
      <c r="IM70" s="203"/>
      <c r="IN70" s="203"/>
      <c r="IO70" s="203"/>
      <c r="IP70" s="203"/>
      <c r="IQ70" s="203"/>
      <c r="IR70" s="203"/>
      <c r="IS70" s="203"/>
      <c r="IT70" s="203"/>
      <c r="IU70" s="203"/>
      <c r="IV70" s="203"/>
    </row>
    <row r="71" spans="1:256" s="202" customFormat="1" ht="15">
      <c r="A71" s="284" t="s">
        <v>328</v>
      </c>
      <c r="B71" s="278" t="s">
        <v>552</v>
      </c>
      <c r="C71" s="281"/>
      <c r="D71" s="280"/>
      <c r="E71" s="281"/>
      <c r="F71" s="266"/>
      <c r="IL71" s="203"/>
      <c r="IM71" s="203"/>
      <c r="IN71" s="203"/>
      <c r="IO71" s="203"/>
      <c r="IP71" s="203"/>
      <c r="IQ71" s="203"/>
      <c r="IR71" s="203"/>
      <c r="IS71" s="203"/>
      <c r="IT71" s="203"/>
      <c r="IU71" s="203"/>
      <c r="IV71" s="203"/>
    </row>
    <row r="72" spans="1:256" s="202" customFormat="1" ht="15">
      <c r="A72" s="284"/>
      <c r="B72" s="305" t="s">
        <v>572</v>
      </c>
      <c r="C72" s="281"/>
      <c r="D72" s="280"/>
      <c r="E72" s="281"/>
      <c r="F72" s="266"/>
      <c r="IL72" s="203"/>
      <c r="IM72" s="203"/>
      <c r="IN72" s="203"/>
      <c r="IO72" s="203"/>
      <c r="IP72" s="203"/>
      <c r="IQ72" s="203"/>
      <c r="IR72" s="203"/>
      <c r="IS72" s="203"/>
      <c r="IT72" s="203"/>
      <c r="IU72" s="203"/>
      <c r="IV72" s="203"/>
    </row>
    <row r="73" spans="1:256" s="202" customFormat="1" ht="168" customHeight="1">
      <c r="A73" s="284"/>
      <c r="B73" s="285" t="s">
        <v>573</v>
      </c>
      <c r="C73" s="286" t="s">
        <v>15</v>
      </c>
      <c r="D73" s="281">
        <v>1</v>
      </c>
      <c r="E73" s="3"/>
      <c r="F73" s="215">
        <f>+D73*E73</f>
        <v>0</v>
      </c>
      <c r="IL73" s="203"/>
      <c r="IM73" s="203"/>
      <c r="IN73" s="203"/>
      <c r="IO73" s="203"/>
      <c r="IP73" s="203"/>
      <c r="IQ73" s="203"/>
      <c r="IR73" s="203"/>
      <c r="IS73" s="203"/>
      <c r="IT73" s="203"/>
      <c r="IU73" s="203"/>
      <c r="IV73" s="203"/>
    </row>
    <row r="74" spans="1:256" s="202" customFormat="1" ht="15">
      <c r="A74" s="284"/>
      <c r="B74" s="305"/>
      <c r="C74" s="281"/>
      <c r="D74" s="280"/>
      <c r="E74" s="281"/>
      <c r="F74" s="266"/>
      <c r="IL74" s="203"/>
      <c r="IM74" s="203"/>
      <c r="IN74" s="203"/>
      <c r="IO74" s="203"/>
      <c r="IP74" s="203"/>
      <c r="IQ74" s="203"/>
      <c r="IR74" s="203"/>
      <c r="IS74" s="203"/>
      <c r="IT74" s="203"/>
      <c r="IU74" s="203"/>
      <c r="IV74" s="203"/>
    </row>
    <row r="75" spans="1:256" s="202" customFormat="1" ht="15">
      <c r="A75" s="284"/>
      <c r="B75" s="305"/>
      <c r="C75" s="281"/>
      <c r="D75" s="280"/>
      <c r="E75" s="281"/>
      <c r="F75" s="266"/>
      <c r="IL75" s="203"/>
      <c r="IM75" s="203"/>
      <c r="IN75" s="203"/>
      <c r="IO75" s="203"/>
      <c r="IP75" s="203"/>
      <c r="IQ75" s="203"/>
      <c r="IR75" s="203"/>
      <c r="IS75" s="203"/>
      <c r="IT75" s="203"/>
      <c r="IU75" s="203"/>
      <c r="IV75" s="203"/>
    </row>
    <row r="76" spans="1:256" s="202" customFormat="1" ht="15">
      <c r="A76" s="284" t="s">
        <v>536</v>
      </c>
      <c r="B76" s="283" t="s">
        <v>574</v>
      </c>
      <c r="C76" s="281"/>
      <c r="D76" s="280"/>
      <c r="E76" s="281"/>
      <c r="F76" s="266"/>
      <c r="IL76" s="203"/>
      <c r="IM76" s="203"/>
      <c r="IN76" s="203"/>
      <c r="IO76" s="203"/>
      <c r="IP76" s="203"/>
      <c r="IQ76" s="203"/>
      <c r="IR76" s="203"/>
      <c r="IS76" s="203"/>
      <c r="IT76" s="203"/>
      <c r="IU76" s="203"/>
      <c r="IV76" s="203"/>
    </row>
    <row r="77" spans="1:256" s="202" customFormat="1" ht="15">
      <c r="A77" s="284"/>
      <c r="B77" s="305" t="s">
        <v>575</v>
      </c>
      <c r="C77" s="281"/>
      <c r="D77" s="280"/>
      <c r="E77" s="281"/>
      <c r="F77" s="266"/>
      <c r="IL77" s="203"/>
      <c r="IM77" s="203"/>
      <c r="IN77" s="203"/>
      <c r="IO77" s="203"/>
      <c r="IP77" s="203"/>
      <c r="IQ77" s="203"/>
      <c r="IR77" s="203"/>
      <c r="IS77" s="203"/>
      <c r="IT77" s="203"/>
      <c r="IU77" s="203"/>
      <c r="IV77" s="203"/>
    </row>
    <row r="78" spans="1:256" s="202" customFormat="1" ht="138" customHeight="1">
      <c r="A78" s="284"/>
      <c r="B78" s="311" t="s">
        <v>576</v>
      </c>
      <c r="C78" s="286" t="s">
        <v>15</v>
      </c>
      <c r="D78" s="281">
        <v>1</v>
      </c>
      <c r="E78" s="3"/>
      <c r="F78" s="215">
        <f>+D78*E78</f>
        <v>0</v>
      </c>
      <c r="IL78" s="203"/>
      <c r="IM78" s="203"/>
      <c r="IN78" s="203"/>
      <c r="IO78" s="203"/>
      <c r="IP78" s="203"/>
      <c r="IQ78" s="203"/>
      <c r="IR78" s="203"/>
      <c r="IS78" s="203"/>
      <c r="IT78" s="203"/>
      <c r="IU78" s="203"/>
      <c r="IV78" s="203"/>
    </row>
    <row r="79" spans="1:256" s="202" customFormat="1" ht="15">
      <c r="A79" s="284"/>
      <c r="B79" s="312"/>
      <c r="C79" s="281"/>
      <c r="D79" s="280"/>
      <c r="E79" s="281"/>
      <c r="F79" s="266"/>
      <c r="IL79" s="203"/>
      <c r="IM79" s="203"/>
      <c r="IN79" s="203"/>
      <c r="IO79" s="203"/>
      <c r="IP79" s="203"/>
      <c r="IQ79" s="203"/>
      <c r="IR79" s="203"/>
      <c r="IS79" s="203"/>
      <c r="IT79" s="203"/>
      <c r="IU79" s="203"/>
      <c r="IV79" s="203"/>
    </row>
    <row r="80" spans="1:256" s="202" customFormat="1" ht="15">
      <c r="A80" s="284" t="s">
        <v>540</v>
      </c>
      <c r="B80" s="283" t="s">
        <v>574</v>
      </c>
      <c r="C80" s="281"/>
      <c r="D80" s="259"/>
      <c r="E80" s="281"/>
      <c r="F80" s="266"/>
      <c r="IL80" s="203"/>
      <c r="IM80" s="203"/>
      <c r="IN80" s="203"/>
      <c r="IO80" s="203"/>
      <c r="IP80" s="203"/>
      <c r="IQ80" s="203"/>
      <c r="IR80" s="203"/>
      <c r="IS80" s="203"/>
      <c r="IT80" s="203"/>
      <c r="IU80" s="203"/>
      <c r="IV80" s="203"/>
    </row>
    <row r="81" spans="1:256" s="202" customFormat="1" ht="15">
      <c r="A81" s="284"/>
      <c r="B81" s="305" t="s">
        <v>577</v>
      </c>
      <c r="C81" s="281"/>
      <c r="D81" s="259"/>
      <c r="E81" s="281"/>
      <c r="F81" s="266"/>
      <c r="IL81" s="203"/>
      <c r="IM81" s="203"/>
      <c r="IN81" s="203"/>
      <c r="IO81" s="203"/>
      <c r="IP81" s="203"/>
      <c r="IQ81" s="203"/>
      <c r="IR81" s="203"/>
      <c r="IS81" s="203"/>
      <c r="IT81" s="203"/>
      <c r="IU81" s="203"/>
      <c r="IV81" s="203"/>
    </row>
    <row r="82" spans="1:256" s="202" customFormat="1" ht="135">
      <c r="A82" s="284"/>
      <c r="B82" s="311" t="s">
        <v>576</v>
      </c>
      <c r="C82" s="286" t="s">
        <v>15</v>
      </c>
      <c r="D82" s="281">
        <v>1</v>
      </c>
      <c r="E82" s="3"/>
      <c r="F82" s="215">
        <f>+D82*E82</f>
        <v>0</v>
      </c>
      <c r="IL82" s="203"/>
      <c r="IM82" s="203"/>
      <c r="IN82" s="203"/>
      <c r="IO82" s="203"/>
      <c r="IP82" s="203"/>
      <c r="IQ82" s="203"/>
      <c r="IR82" s="203"/>
      <c r="IS82" s="203"/>
      <c r="IT82" s="203"/>
      <c r="IU82" s="203"/>
      <c r="IV82" s="203"/>
    </row>
    <row r="83" spans="1:256" s="202" customFormat="1" ht="15">
      <c r="A83" s="284"/>
      <c r="B83" s="312"/>
      <c r="C83" s="298"/>
      <c r="D83" s="259"/>
      <c r="E83" s="281"/>
      <c r="F83" s="266"/>
      <c r="IL83" s="203"/>
      <c r="IM83" s="203"/>
      <c r="IN83" s="203"/>
      <c r="IO83" s="203"/>
      <c r="IP83" s="203"/>
      <c r="IQ83" s="203"/>
      <c r="IR83" s="203"/>
      <c r="IS83" s="203"/>
      <c r="IT83" s="203"/>
      <c r="IU83" s="203"/>
      <c r="IV83" s="203"/>
    </row>
    <row r="84" spans="1:256" s="202" customFormat="1" ht="15">
      <c r="A84" s="284" t="s">
        <v>543</v>
      </c>
      <c r="B84" s="283" t="s">
        <v>574</v>
      </c>
      <c r="C84" s="281"/>
      <c r="D84" s="259"/>
      <c r="E84" s="281"/>
      <c r="F84" s="266"/>
      <c r="IL84" s="203"/>
      <c r="IM84" s="203"/>
      <c r="IN84" s="203"/>
      <c r="IO84" s="203"/>
      <c r="IP84" s="203"/>
      <c r="IQ84" s="203"/>
      <c r="IR84" s="203"/>
      <c r="IS84" s="203"/>
      <c r="IT84" s="203"/>
      <c r="IU84" s="203"/>
      <c r="IV84" s="203"/>
    </row>
    <row r="85" spans="1:256" s="202" customFormat="1" ht="15">
      <c r="A85" s="284"/>
      <c r="B85" s="305" t="s">
        <v>578</v>
      </c>
      <c r="C85" s="281"/>
      <c r="D85" s="259"/>
      <c r="E85" s="281"/>
      <c r="F85" s="266"/>
      <c r="IL85" s="203"/>
      <c r="IM85" s="203"/>
      <c r="IN85" s="203"/>
      <c r="IO85" s="203"/>
      <c r="IP85" s="203"/>
      <c r="IQ85" s="203"/>
      <c r="IR85" s="203"/>
      <c r="IS85" s="203"/>
      <c r="IT85" s="203"/>
      <c r="IU85" s="203"/>
      <c r="IV85" s="203"/>
    </row>
    <row r="86" spans="1:256" s="202" customFormat="1" ht="216.75" customHeight="1">
      <c r="A86" s="284"/>
      <c r="B86" s="311" t="s">
        <v>579</v>
      </c>
      <c r="C86" s="286" t="s">
        <v>15</v>
      </c>
      <c r="D86" s="281">
        <v>1</v>
      </c>
      <c r="E86" s="3"/>
      <c r="F86" s="215">
        <f>+D86*E86</f>
        <v>0</v>
      </c>
      <c r="IL86" s="203"/>
      <c r="IM86" s="203"/>
      <c r="IN86" s="203"/>
      <c r="IO86" s="203"/>
      <c r="IP86" s="203"/>
      <c r="IQ86" s="203"/>
      <c r="IR86" s="203"/>
      <c r="IS86" s="203"/>
      <c r="IT86" s="203"/>
      <c r="IU86" s="203"/>
      <c r="IV86" s="203"/>
    </row>
    <row r="87" spans="1:6" s="203" customFormat="1" ht="15">
      <c r="A87" s="284"/>
      <c r="B87" s="305"/>
      <c r="C87" s="281"/>
      <c r="D87" s="280"/>
      <c r="E87" s="281"/>
      <c r="F87" s="266"/>
    </row>
    <row r="88" spans="1:6" s="203" customFormat="1" ht="15">
      <c r="A88" s="284" t="s">
        <v>545</v>
      </c>
      <c r="B88" s="283" t="s">
        <v>574</v>
      </c>
      <c r="C88" s="281"/>
      <c r="D88" s="280"/>
      <c r="E88" s="281"/>
      <c r="F88" s="266"/>
    </row>
    <row r="89" spans="1:6" s="203" customFormat="1" ht="15">
      <c r="A89" s="284"/>
      <c r="B89" s="305" t="s">
        <v>580</v>
      </c>
      <c r="C89" s="281"/>
      <c r="D89" s="280"/>
      <c r="E89" s="281"/>
      <c r="F89" s="266"/>
    </row>
    <row r="90" spans="1:6" s="203" customFormat="1" ht="183" customHeight="1">
      <c r="A90" s="284"/>
      <c r="B90" s="311" t="s">
        <v>581</v>
      </c>
      <c r="C90" s="286" t="s">
        <v>15</v>
      </c>
      <c r="D90" s="281">
        <v>1</v>
      </c>
      <c r="E90" s="215"/>
      <c r="F90" s="215">
        <f>+D90*E90</f>
        <v>0</v>
      </c>
    </row>
    <row r="91" spans="1:6" s="203" customFormat="1" ht="15">
      <c r="A91" s="284"/>
      <c r="B91" s="305"/>
      <c r="C91" s="281"/>
      <c r="D91" s="280"/>
      <c r="E91" s="281"/>
      <c r="F91" s="266"/>
    </row>
    <row r="92" spans="1:6" s="203" customFormat="1" ht="15">
      <c r="A92" s="284" t="s">
        <v>547</v>
      </c>
      <c r="B92" s="283" t="s">
        <v>574</v>
      </c>
      <c r="C92" s="281"/>
      <c r="D92" s="280"/>
      <c r="E92" s="281"/>
      <c r="F92" s="266"/>
    </row>
    <row r="93" spans="1:6" s="203" customFormat="1" ht="15">
      <c r="A93" s="284"/>
      <c r="B93" s="305" t="s">
        <v>582</v>
      </c>
      <c r="C93" s="281"/>
      <c r="D93" s="280"/>
      <c r="E93" s="281"/>
      <c r="F93" s="266"/>
    </row>
    <row r="94" spans="1:6" s="203" customFormat="1" ht="157.5" customHeight="1">
      <c r="A94" s="284"/>
      <c r="B94" s="311" t="s">
        <v>583</v>
      </c>
      <c r="C94" s="286" t="s">
        <v>15</v>
      </c>
      <c r="D94" s="281">
        <v>1</v>
      </c>
      <c r="E94" s="3"/>
      <c r="F94" s="215">
        <f>+D94*E94</f>
        <v>0</v>
      </c>
    </row>
    <row r="95" spans="1:6" s="203" customFormat="1" ht="15">
      <c r="A95" s="284"/>
      <c r="B95" s="305"/>
      <c r="C95" s="281"/>
      <c r="D95" s="280"/>
      <c r="E95" s="281"/>
      <c r="F95" s="266"/>
    </row>
    <row r="96" spans="1:6" s="203" customFormat="1" ht="15">
      <c r="A96" s="284" t="s">
        <v>584</v>
      </c>
      <c r="B96" s="283" t="s">
        <v>574</v>
      </c>
      <c r="C96" s="281"/>
      <c r="D96" s="280"/>
      <c r="E96" s="281"/>
      <c r="F96" s="266"/>
    </row>
    <row r="97" spans="1:6" s="203" customFormat="1" ht="15">
      <c r="A97" s="284"/>
      <c r="B97" s="305" t="s">
        <v>585</v>
      </c>
      <c r="C97" s="281"/>
      <c r="D97" s="280"/>
      <c r="E97" s="281"/>
      <c r="F97" s="266"/>
    </row>
    <row r="98" spans="1:6" s="203" customFormat="1" ht="173.25" customHeight="1">
      <c r="A98" s="284"/>
      <c r="B98" s="311" t="s">
        <v>586</v>
      </c>
      <c r="C98" s="286" t="s">
        <v>15</v>
      </c>
      <c r="D98" s="281">
        <v>1</v>
      </c>
      <c r="E98" s="3"/>
      <c r="F98" s="215">
        <f>+D98*E98</f>
        <v>0</v>
      </c>
    </row>
    <row r="99" spans="1:6" s="203" customFormat="1" ht="15">
      <c r="A99" s="284"/>
      <c r="B99" s="305"/>
      <c r="C99" s="281"/>
      <c r="D99" s="280"/>
      <c r="E99" s="281"/>
      <c r="F99" s="266"/>
    </row>
    <row r="100" spans="1:6" s="203" customFormat="1" ht="15">
      <c r="A100" s="284" t="s">
        <v>587</v>
      </c>
      <c r="B100" s="283" t="s">
        <v>574</v>
      </c>
      <c r="C100" s="281"/>
      <c r="D100" s="280"/>
      <c r="E100" s="281"/>
      <c r="F100" s="266"/>
    </row>
    <row r="101" spans="1:6" s="203" customFormat="1" ht="15">
      <c r="A101" s="284"/>
      <c r="B101" s="305" t="s">
        <v>588</v>
      </c>
      <c r="C101" s="281"/>
      <c r="D101" s="280"/>
      <c r="E101" s="281"/>
      <c r="F101" s="266"/>
    </row>
    <row r="102" spans="1:6" s="203" customFormat="1" ht="168.75" customHeight="1">
      <c r="A102" s="284"/>
      <c r="B102" s="311" t="s">
        <v>589</v>
      </c>
      <c r="C102" s="286" t="s">
        <v>15</v>
      </c>
      <c r="D102" s="281">
        <v>1</v>
      </c>
      <c r="E102" s="3"/>
      <c r="F102" s="215">
        <f>+D102*E102</f>
        <v>0</v>
      </c>
    </row>
    <row r="103" spans="1:6" s="203" customFormat="1" ht="15">
      <c r="A103" s="284"/>
      <c r="B103" s="305"/>
      <c r="C103" s="281"/>
      <c r="D103" s="280"/>
      <c r="E103" s="281"/>
      <c r="F103" s="266"/>
    </row>
    <row r="104" spans="1:6" s="203" customFormat="1" ht="15">
      <c r="A104" s="284" t="s">
        <v>590</v>
      </c>
      <c r="B104" s="283" t="s">
        <v>574</v>
      </c>
      <c r="C104" s="281"/>
      <c r="D104" s="280"/>
      <c r="E104" s="281"/>
      <c r="F104" s="266"/>
    </row>
    <row r="105" spans="1:6" s="203" customFormat="1" ht="15">
      <c r="A105" s="284"/>
      <c r="B105" s="305" t="s">
        <v>591</v>
      </c>
      <c r="C105" s="281"/>
      <c r="D105" s="280"/>
      <c r="E105" s="281"/>
      <c r="F105" s="266"/>
    </row>
    <row r="106" spans="1:6" s="203" customFormat="1" ht="213" customHeight="1">
      <c r="A106" s="284"/>
      <c r="B106" s="311" t="s">
        <v>592</v>
      </c>
      <c r="C106" s="286" t="s">
        <v>15</v>
      </c>
      <c r="D106" s="281">
        <v>1</v>
      </c>
      <c r="E106" s="3"/>
      <c r="F106" s="215">
        <f>+D106*E106</f>
        <v>0</v>
      </c>
    </row>
    <row r="107" spans="1:6" s="203" customFormat="1" ht="15">
      <c r="A107" s="284"/>
      <c r="B107" s="305"/>
      <c r="C107" s="281"/>
      <c r="D107" s="280"/>
      <c r="E107" s="281"/>
      <c r="F107" s="266"/>
    </row>
    <row r="108" spans="1:6" s="203" customFormat="1" ht="15">
      <c r="A108" s="284" t="s">
        <v>593</v>
      </c>
      <c r="B108" s="283" t="s">
        <v>574</v>
      </c>
      <c r="C108" s="281"/>
      <c r="D108" s="280"/>
      <c r="E108" s="281"/>
      <c r="F108" s="266"/>
    </row>
    <row r="109" spans="1:6" s="203" customFormat="1" ht="15">
      <c r="A109" s="284"/>
      <c r="B109" s="305" t="s">
        <v>594</v>
      </c>
      <c r="C109" s="281"/>
      <c r="D109" s="280"/>
      <c r="E109" s="281"/>
      <c r="F109" s="266"/>
    </row>
    <row r="110" spans="1:256" s="202" customFormat="1" ht="138.75" customHeight="1">
      <c r="A110" s="284"/>
      <c r="B110" s="311" t="s">
        <v>595</v>
      </c>
      <c r="C110" s="286" t="s">
        <v>15</v>
      </c>
      <c r="D110" s="281">
        <v>2</v>
      </c>
      <c r="E110" s="3"/>
      <c r="F110" s="215">
        <f>+D110*E110</f>
        <v>0</v>
      </c>
      <c r="IL110" s="203"/>
      <c r="IM110" s="203"/>
      <c r="IN110" s="203"/>
      <c r="IO110" s="203"/>
      <c r="IP110" s="203"/>
      <c r="IQ110" s="203"/>
      <c r="IR110" s="203"/>
      <c r="IS110" s="203"/>
      <c r="IT110" s="203"/>
      <c r="IU110" s="203"/>
      <c r="IV110" s="203"/>
    </row>
    <row r="111" spans="1:256" s="202" customFormat="1" ht="15">
      <c r="A111" s="284"/>
      <c r="B111" s="309"/>
      <c r="C111" s="281"/>
      <c r="D111" s="280"/>
      <c r="E111" s="281"/>
      <c r="F111" s="266"/>
      <c r="IL111" s="203"/>
      <c r="IM111" s="203"/>
      <c r="IN111" s="203"/>
      <c r="IO111" s="203"/>
      <c r="IP111" s="203"/>
      <c r="IQ111" s="203"/>
      <c r="IR111" s="203"/>
      <c r="IS111" s="203"/>
      <c r="IT111" s="203"/>
      <c r="IU111" s="203"/>
      <c r="IV111" s="203"/>
    </row>
    <row r="112" spans="1:256" s="202" customFormat="1" ht="15">
      <c r="A112" s="284" t="s">
        <v>596</v>
      </c>
      <c r="B112" s="283" t="s">
        <v>574</v>
      </c>
      <c r="C112" s="281"/>
      <c r="D112" s="280"/>
      <c r="E112" s="281"/>
      <c r="F112" s="266"/>
      <c r="IL112" s="203"/>
      <c r="IM112" s="203"/>
      <c r="IN112" s="203"/>
      <c r="IO112" s="203"/>
      <c r="IP112" s="203"/>
      <c r="IQ112" s="203"/>
      <c r="IR112" s="203"/>
      <c r="IS112" s="203"/>
      <c r="IT112" s="203"/>
      <c r="IU112" s="203"/>
      <c r="IV112" s="203"/>
    </row>
    <row r="113" spans="1:256" s="202" customFormat="1" ht="15">
      <c r="A113" s="284"/>
      <c r="B113" s="305" t="s">
        <v>597</v>
      </c>
      <c r="C113" s="281"/>
      <c r="D113" s="280"/>
      <c r="E113" s="281"/>
      <c r="F113" s="266"/>
      <c r="IL113" s="203"/>
      <c r="IM113" s="203"/>
      <c r="IN113" s="203"/>
      <c r="IO113" s="203"/>
      <c r="IP113" s="203"/>
      <c r="IQ113" s="203"/>
      <c r="IR113" s="203"/>
      <c r="IS113" s="203"/>
      <c r="IT113" s="203"/>
      <c r="IU113" s="203"/>
      <c r="IV113" s="203"/>
    </row>
    <row r="114" spans="1:256" s="202" customFormat="1" ht="180">
      <c r="A114" s="284"/>
      <c r="B114" s="311" t="s">
        <v>598</v>
      </c>
      <c r="C114" s="286" t="s">
        <v>15</v>
      </c>
      <c r="D114" s="281">
        <v>1</v>
      </c>
      <c r="E114" s="3"/>
      <c r="F114" s="215">
        <f>+D114*E114</f>
        <v>0</v>
      </c>
      <c r="IL114" s="203"/>
      <c r="IM114" s="203"/>
      <c r="IN114" s="203"/>
      <c r="IO114" s="203"/>
      <c r="IP114" s="203"/>
      <c r="IQ114" s="203"/>
      <c r="IR114" s="203"/>
      <c r="IS114" s="203"/>
      <c r="IT114" s="203"/>
      <c r="IU114" s="203"/>
      <c r="IV114" s="203"/>
    </row>
    <row r="115" spans="1:256" s="202" customFormat="1" ht="15">
      <c r="A115" s="284"/>
      <c r="B115" s="309"/>
      <c r="C115" s="281"/>
      <c r="D115" s="280"/>
      <c r="E115" s="281"/>
      <c r="F115" s="266"/>
      <c r="IL115" s="203"/>
      <c r="IM115" s="203"/>
      <c r="IN115" s="203"/>
      <c r="IO115" s="203"/>
      <c r="IP115" s="203"/>
      <c r="IQ115" s="203"/>
      <c r="IR115" s="203"/>
      <c r="IS115" s="203"/>
      <c r="IT115" s="203"/>
      <c r="IU115" s="203"/>
      <c r="IV115" s="203"/>
    </row>
    <row r="116" spans="1:256" s="202" customFormat="1" ht="15">
      <c r="A116" s="198"/>
      <c r="B116" s="313" t="s">
        <v>599</v>
      </c>
      <c r="C116" s="293"/>
      <c r="D116" s="292"/>
      <c r="E116" s="293"/>
      <c r="F116" s="222">
        <f>SUM(F41:F115)</f>
        <v>0</v>
      </c>
      <c r="IL116" s="203"/>
      <c r="IM116" s="203"/>
      <c r="IN116" s="203"/>
      <c r="IO116" s="203"/>
      <c r="IP116" s="203"/>
      <c r="IQ116" s="203"/>
      <c r="IR116" s="203"/>
      <c r="IS116" s="203"/>
      <c r="IT116" s="203"/>
      <c r="IU116" s="203"/>
      <c r="IV116" s="203"/>
    </row>
    <row r="117" spans="1:249" s="314" customFormat="1" ht="15">
      <c r="A117" s="198"/>
      <c r="B117" s="199"/>
      <c r="C117" s="298"/>
      <c r="D117" s="259"/>
      <c r="E117" s="259"/>
      <c r="F117" s="259"/>
      <c r="IL117" s="315"/>
      <c r="IM117" s="315"/>
      <c r="IN117" s="315"/>
      <c r="IO117" s="315"/>
    </row>
  </sheetData>
  <sheetProtection selectLockedCells="1" selectUnlockedCells="1"/>
  <mergeCells count="18">
    <mergeCell ref="B20:E20"/>
    <mergeCell ref="B21:E21"/>
    <mergeCell ref="B28:E28"/>
    <mergeCell ref="B31:E31"/>
    <mergeCell ref="B34:E34"/>
    <mergeCell ref="B37:E37"/>
    <mergeCell ref="B14:E14"/>
    <mergeCell ref="B15:E15"/>
    <mergeCell ref="B16:E16"/>
    <mergeCell ref="B17:E17"/>
    <mergeCell ref="B18:E18"/>
    <mergeCell ref="B19:E19"/>
    <mergeCell ref="B4:E4"/>
    <mergeCell ref="B7:E7"/>
    <mergeCell ref="B10:E10"/>
    <mergeCell ref="B11:E11"/>
    <mergeCell ref="B12:E12"/>
    <mergeCell ref="B13:E13"/>
  </mergeCells>
  <printOptions/>
  <pageMargins left="0.9840277777777777" right="0.19652777777777777" top="0.7875" bottom="0.7875" header="0.5118055555555555" footer="0"/>
  <pageSetup horizontalDpi="300" verticalDpi="300" orientation="portrait" paperSize="9" scale="65" r:id="rId1"/>
  <headerFooter alignWithMargins="0">
    <oddFooter>&amp;C&amp;P/&amp;N</oddFooter>
  </headerFooter>
  <rowBreaks count="4" manualBreakCount="4">
    <brk id="38" max="255" man="1"/>
    <brk id="53" max="255" man="1"/>
    <brk id="73" max="255" man="1"/>
    <brk id="94" max="255" man="1"/>
  </rowBreaks>
</worksheet>
</file>

<file path=xl/worksheets/sheet19.xml><?xml version="1.0" encoding="utf-8"?>
<worksheet xmlns="http://schemas.openxmlformats.org/spreadsheetml/2006/main" xmlns:r="http://schemas.openxmlformats.org/officeDocument/2006/relationships">
  <sheetPr>
    <tabColor indexed="13"/>
  </sheetPr>
  <dimension ref="A2:IV92"/>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4.625" style="248" customWidth="1"/>
    <col min="2" max="2" width="71.875" style="111" customWidth="1"/>
    <col min="3" max="3" width="10.625" style="114" customWidth="1"/>
    <col min="4" max="4" width="15.625" style="252" customWidth="1"/>
    <col min="5" max="5" width="0" style="252" hidden="1" customWidth="1"/>
    <col min="6" max="6" width="11.50390625" style="316" customWidth="1"/>
    <col min="7" max="7" width="18.50390625" style="114" customWidth="1"/>
    <col min="8" max="243" width="9.125" style="114" customWidth="1"/>
    <col min="244" max="16384" width="9.125" style="115" customWidth="1"/>
  </cols>
  <sheetData>
    <row r="2" spans="1:256" s="202" customFormat="1" ht="15">
      <c r="A2" s="204"/>
      <c r="B2" s="205" t="s">
        <v>600</v>
      </c>
      <c r="C2" s="214"/>
      <c r="D2" s="215"/>
      <c r="E2" s="215"/>
      <c r="F2" s="317"/>
      <c r="IJ2" s="203"/>
      <c r="IK2" s="203"/>
      <c r="IL2" s="203"/>
      <c r="IM2" s="203"/>
      <c r="IN2" s="203"/>
      <c r="IO2" s="203"/>
      <c r="IP2" s="203"/>
      <c r="IQ2" s="203"/>
      <c r="IR2" s="203"/>
      <c r="IS2" s="203"/>
      <c r="IT2" s="203"/>
      <c r="IU2" s="203"/>
      <c r="IV2" s="203"/>
    </row>
    <row r="3" spans="1:256" s="202" customFormat="1" ht="15">
      <c r="A3" s="204"/>
      <c r="B3" s="205"/>
      <c r="C3" s="214"/>
      <c r="D3" s="215"/>
      <c r="E3" s="215"/>
      <c r="F3" s="317"/>
      <c r="IJ3" s="203"/>
      <c r="IK3" s="203"/>
      <c r="IL3" s="203"/>
      <c r="IM3" s="203"/>
      <c r="IN3" s="203"/>
      <c r="IO3" s="203"/>
      <c r="IP3" s="203"/>
      <c r="IQ3" s="203"/>
      <c r="IR3" s="203"/>
      <c r="IS3" s="203"/>
      <c r="IT3" s="203"/>
      <c r="IU3" s="203"/>
      <c r="IV3" s="203"/>
    </row>
    <row r="4" spans="1:256" s="202" customFormat="1" ht="111.75" customHeight="1">
      <c r="A4" s="204"/>
      <c r="B4" s="318" t="s">
        <v>275</v>
      </c>
      <c r="C4" s="214"/>
      <c r="D4" s="215"/>
      <c r="E4" s="215"/>
      <c r="F4" s="317"/>
      <c r="IJ4" s="203"/>
      <c r="IK4" s="203"/>
      <c r="IL4" s="203"/>
      <c r="IM4" s="203"/>
      <c r="IN4" s="203"/>
      <c r="IO4" s="203"/>
      <c r="IP4" s="203"/>
      <c r="IQ4" s="203"/>
      <c r="IR4" s="203"/>
      <c r="IS4" s="203"/>
      <c r="IT4" s="203"/>
      <c r="IU4" s="203"/>
      <c r="IV4" s="203"/>
    </row>
    <row r="5" spans="1:256" s="202" customFormat="1" ht="16.5" customHeight="1">
      <c r="A5" s="204"/>
      <c r="B5" s="758"/>
      <c r="C5" s="758"/>
      <c r="D5" s="758"/>
      <c r="E5" s="758"/>
      <c r="F5" s="758"/>
      <c r="IJ5" s="203"/>
      <c r="IK5" s="203"/>
      <c r="IL5" s="203"/>
      <c r="IM5" s="203"/>
      <c r="IN5" s="203"/>
      <c r="IO5" s="203"/>
      <c r="IP5" s="203"/>
      <c r="IQ5" s="203"/>
      <c r="IR5" s="203"/>
      <c r="IS5" s="203"/>
      <c r="IT5" s="203"/>
      <c r="IU5" s="203"/>
      <c r="IV5" s="203"/>
    </row>
    <row r="6" spans="1:256" s="202" customFormat="1" ht="16.5" customHeight="1">
      <c r="A6" s="204"/>
      <c r="B6" s="207" t="s">
        <v>276</v>
      </c>
      <c r="C6" s="207"/>
      <c r="D6" s="207"/>
      <c r="E6" s="207"/>
      <c r="F6" s="319"/>
      <c r="IJ6" s="203"/>
      <c r="IK6" s="203"/>
      <c r="IL6" s="203"/>
      <c r="IM6" s="203"/>
      <c r="IN6" s="203"/>
      <c r="IO6" s="203"/>
      <c r="IP6" s="203"/>
      <c r="IQ6" s="203"/>
      <c r="IR6" s="203"/>
      <c r="IS6" s="203"/>
      <c r="IT6" s="203"/>
      <c r="IU6" s="203"/>
      <c r="IV6" s="203"/>
    </row>
    <row r="7" spans="1:256" s="202" customFormat="1" ht="115.5" customHeight="1">
      <c r="A7" s="204"/>
      <c r="B7" s="207" t="s">
        <v>601</v>
      </c>
      <c r="C7" s="207"/>
      <c r="D7" s="207"/>
      <c r="E7" s="207"/>
      <c r="F7" s="319"/>
      <c r="IJ7" s="203"/>
      <c r="IK7" s="203"/>
      <c r="IL7" s="203"/>
      <c r="IM7" s="203"/>
      <c r="IN7" s="203"/>
      <c r="IO7" s="203"/>
      <c r="IP7" s="203"/>
      <c r="IQ7" s="203"/>
      <c r="IR7" s="203"/>
      <c r="IS7" s="203"/>
      <c r="IT7" s="203"/>
      <c r="IU7" s="203"/>
      <c r="IV7" s="203"/>
    </row>
    <row r="8" spans="1:256" s="202" customFormat="1" ht="16.5" customHeight="1">
      <c r="A8" s="204"/>
      <c r="B8" s="207"/>
      <c r="C8" s="207"/>
      <c r="D8" s="207"/>
      <c r="E8" s="207"/>
      <c r="F8" s="319"/>
      <c r="IJ8" s="203"/>
      <c r="IK8" s="203"/>
      <c r="IL8" s="203"/>
      <c r="IM8" s="203"/>
      <c r="IN8" s="203"/>
      <c r="IO8" s="203"/>
      <c r="IP8" s="203"/>
      <c r="IQ8" s="203"/>
      <c r="IR8" s="203"/>
      <c r="IS8" s="203"/>
      <c r="IT8" s="203"/>
      <c r="IU8" s="203"/>
      <c r="IV8" s="203"/>
    </row>
    <row r="9" spans="1:256" s="202" customFormat="1" ht="16.5" customHeight="1">
      <c r="A9" s="204"/>
      <c r="B9" s="207" t="s">
        <v>395</v>
      </c>
      <c r="C9" s="207"/>
      <c r="D9" s="207"/>
      <c r="E9" s="207"/>
      <c r="F9" s="319"/>
      <c r="IJ9" s="203"/>
      <c r="IK9" s="203"/>
      <c r="IL9" s="203"/>
      <c r="IM9" s="203"/>
      <c r="IN9" s="203"/>
      <c r="IO9" s="203"/>
      <c r="IP9" s="203"/>
      <c r="IQ9" s="203"/>
      <c r="IR9" s="203"/>
      <c r="IS9" s="203"/>
      <c r="IT9" s="203"/>
      <c r="IU9" s="203"/>
      <c r="IV9" s="203"/>
    </row>
    <row r="10" spans="1:256" s="202" customFormat="1" ht="54.75" customHeight="1">
      <c r="A10" s="204"/>
      <c r="B10" s="272" t="s">
        <v>602</v>
      </c>
      <c r="C10" s="207"/>
      <c r="D10" s="207"/>
      <c r="E10" s="207"/>
      <c r="F10" s="319"/>
      <c r="IJ10" s="203"/>
      <c r="IK10" s="203"/>
      <c r="IL10" s="203"/>
      <c r="IM10" s="203"/>
      <c r="IN10" s="203"/>
      <c r="IO10" s="203"/>
      <c r="IP10" s="203"/>
      <c r="IQ10" s="203"/>
      <c r="IR10" s="203"/>
      <c r="IS10" s="203"/>
      <c r="IT10" s="203"/>
      <c r="IU10" s="203"/>
      <c r="IV10" s="203"/>
    </row>
    <row r="11" spans="1:256" s="202" customFormat="1" ht="35.25" customHeight="1">
      <c r="A11" s="204"/>
      <c r="B11" s="272" t="s">
        <v>603</v>
      </c>
      <c r="C11" s="207"/>
      <c r="D11" s="207"/>
      <c r="E11" s="207"/>
      <c r="F11" s="319"/>
      <c r="IJ11" s="203"/>
      <c r="IK11" s="203"/>
      <c r="IL11" s="203"/>
      <c r="IM11" s="203"/>
      <c r="IN11" s="203"/>
      <c r="IO11" s="203"/>
      <c r="IP11" s="203"/>
      <c r="IQ11" s="203"/>
      <c r="IR11" s="203"/>
      <c r="IS11" s="203"/>
      <c r="IT11" s="203"/>
      <c r="IU11" s="203"/>
      <c r="IV11" s="203"/>
    </row>
    <row r="12" spans="1:256" s="202" customFormat="1" ht="52.5" customHeight="1">
      <c r="A12" s="204"/>
      <c r="B12" s="272" t="s">
        <v>604</v>
      </c>
      <c r="C12" s="207"/>
      <c r="D12" s="207"/>
      <c r="E12" s="207"/>
      <c r="F12" s="319"/>
      <c r="IJ12" s="203"/>
      <c r="IK12" s="203"/>
      <c r="IL12" s="203"/>
      <c r="IM12" s="203"/>
      <c r="IN12" s="203"/>
      <c r="IO12" s="203"/>
      <c r="IP12" s="203"/>
      <c r="IQ12" s="203"/>
      <c r="IR12" s="203"/>
      <c r="IS12" s="203"/>
      <c r="IT12" s="203"/>
      <c r="IU12" s="203"/>
      <c r="IV12" s="203"/>
    </row>
    <row r="13" spans="1:256" s="202" customFormat="1" ht="45.75" customHeight="1">
      <c r="A13" s="204"/>
      <c r="B13" s="272" t="s">
        <v>605</v>
      </c>
      <c r="C13" s="207"/>
      <c r="D13" s="207"/>
      <c r="E13" s="207"/>
      <c r="F13" s="319"/>
      <c r="IJ13" s="203"/>
      <c r="IK13" s="203"/>
      <c r="IL13" s="203"/>
      <c r="IM13" s="203"/>
      <c r="IN13" s="203"/>
      <c r="IO13" s="203"/>
      <c r="IP13" s="203"/>
      <c r="IQ13" s="203"/>
      <c r="IR13" s="203"/>
      <c r="IS13" s="203"/>
      <c r="IT13" s="203"/>
      <c r="IU13" s="203"/>
      <c r="IV13" s="203"/>
    </row>
    <row r="14" spans="1:256" s="202" customFormat="1" ht="45.75" customHeight="1">
      <c r="A14" s="204"/>
      <c r="B14" s="272" t="s">
        <v>606</v>
      </c>
      <c r="C14" s="207"/>
      <c r="D14" s="207"/>
      <c r="E14" s="207"/>
      <c r="F14" s="319"/>
      <c r="IJ14" s="203"/>
      <c r="IK14" s="203"/>
      <c r="IL14" s="203"/>
      <c r="IM14" s="203"/>
      <c r="IN14" s="203"/>
      <c r="IO14" s="203"/>
      <c r="IP14" s="203"/>
      <c r="IQ14" s="203"/>
      <c r="IR14" s="203"/>
      <c r="IS14" s="203"/>
      <c r="IT14" s="203"/>
      <c r="IU14" s="203"/>
      <c r="IV14" s="203"/>
    </row>
    <row r="15" spans="1:256" s="202" customFormat="1" ht="63" customHeight="1">
      <c r="A15" s="204"/>
      <c r="B15" s="272" t="s">
        <v>607</v>
      </c>
      <c r="C15" s="207"/>
      <c r="D15" s="207"/>
      <c r="E15" s="207"/>
      <c r="F15" s="319"/>
      <c r="IJ15" s="203"/>
      <c r="IK15" s="203"/>
      <c r="IL15" s="203"/>
      <c r="IM15" s="203"/>
      <c r="IN15" s="203"/>
      <c r="IO15" s="203"/>
      <c r="IP15" s="203"/>
      <c r="IQ15" s="203"/>
      <c r="IR15" s="203"/>
      <c r="IS15" s="203"/>
      <c r="IT15" s="203"/>
      <c r="IU15" s="203"/>
      <c r="IV15" s="203"/>
    </row>
    <row r="16" spans="1:256" s="202" customFormat="1" ht="16.5" customHeight="1">
      <c r="A16" s="204"/>
      <c r="B16" s="207"/>
      <c r="C16" s="207"/>
      <c r="D16" s="207"/>
      <c r="E16" s="207"/>
      <c r="F16" s="319"/>
      <c r="IJ16" s="203"/>
      <c r="IK16" s="203"/>
      <c r="IL16" s="203"/>
      <c r="IM16" s="203"/>
      <c r="IN16" s="203"/>
      <c r="IO16" s="203"/>
      <c r="IP16" s="203"/>
      <c r="IQ16" s="203"/>
      <c r="IR16" s="203"/>
      <c r="IS16" s="203"/>
      <c r="IT16" s="203"/>
      <c r="IU16" s="203"/>
      <c r="IV16" s="203"/>
    </row>
    <row r="17" spans="1:256" s="202" customFormat="1" ht="16.5" customHeight="1">
      <c r="A17" s="204"/>
      <c r="B17" s="207" t="s">
        <v>284</v>
      </c>
      <c r="C17" s="207"/>
      <c r="D17" s="207"/>
      <c r="E17" s="207"/>
      <c r="F17" s="319"/>
      <c r="IJ17" s="203"/>
      <c r="IK17" s="203"/>
      <c r="IL17" s="203"/>
      <c r="IM17" s="203"/>
      <c r="IN17" s="203"/>
      <c r="IO17" s="203"/>
      <c r="IP17" s="203"/>
      <c r="IQ17" s="203"/>
      <c r="IR17" s="203"/>
      <c r="IS17" s="203"/>
      <c r="IT17" s="203"/>
      <c r="IU17" s="203"/>
      <c r="IV17" s="203"/>
    </row>
    <row r="18" spans="1:256" s="202" customFormat="1" ht="16.5" customHeight="1">
      <c r="A18" s="204"/>
      <c r="B18" s="272" t="s">
        <v>608</v>
      </c>
      <c r="C18" s="207"/>
      <c r="D18" s="207"/>
      <c r="E18" s="207"/>
      <c r="F18" s="319"/>
      <c r="IJ18" s="203"/>
      <c r="IK18" s="203"/>
      <c r="IL18" s="203"/>
      <c r="IM18" s="203"/>
      <c r="IN18" s="203"/>
      <c r="IO18" s="203"/>
      <c r="IP18" s="203"/>
      <c r="IQ18" s="203"/>
      <c r="IR18" s="203"/>
      <c r="IS18" s="203"/>
      <c r="IT18" s="203"/>
      <c r="IU18" s="203"/>
      <c r="IV18" s="203"/>
    </row>
    <row r="19" spans="1:256" s="202" customFormat="1" ht="30" customHeight="1">
      <c r="A19" s="204"/>
      <c r="B19" s="272" t="s">
        <v>609</v>
      </c>
      <c r="C19" s="207"/>
      <c r="D19" s="207"/>
      <c r="E19" s="207"/>
      <c r="F19" s="319"/>
      <c r="IJ19" s="203"/>
      <c r="IK19" s="203"/>
      <c r="IL19" s="203"/>
      <c r="IM19" s="203"/>
      <c r="IN19" s="203"/>
      <c r="IO19" s="203"/>
      <c r="IP19" s="203"/>
      <c r="IQ19" s="203"/>
      <c r="IR19" s="203"/>
      <c r="IS19" s="203"/>
      <c r="IT19" s="203"/>
      <c r="IU19" s="203"/>
      <c r="IV19" s="203"/>
    </row>
    <row r="20" spans="1:256" s="202" customFormat="1" ht="36.75" customHeight="1">
      <c r="A20" s="204"/>
      <c r="B20" s="272" t="s">
        <v>610</v>
      </c>
      <c r="C20" s="207"/>
      <c r="D20" s="207"/>
      <c r="E20" s="207"/>
      <c r="F20" s="319"/>
      <c r="IJ20" s="203"/>
      <c r="IK20" s="203"/>
      <c r="IL20" s="203"/>
      <c r="IM20" s="203"/>
      <c r="IN20" s="203"/>
      <c r="IO20" s="203"/>
      <c r="IP20" s="203"/>
      <c r="IQ20" s="203"/>
      <c r="IR20" s="203"/>
      <c r="IS20" s="203"/>
      <c r="IT20" s="203"/>
      <c r="IU20" s="203"/>
      <c r="IV20" s="203"/>
    </row>
    <row r="21" spans="1:256" s="202" customFormat="1" ht="25.5" customHeight="1">
      <c r="A21" s="204"/>
      <c r="B21" s="320" t="s">
        <v>611</v>
      </c>
      <c r="C21" s="207"/>
      <c r="D21" s="207"/>
      <c r="E21" s="207"/>
      <c r="F21" s="319"/>
      <c r="IJ21" s="203"/>
      <c r="IK21" s="203"/>
      <c r="IL21" s="203"/>
      <c r="IM21" s="203"/>
      <c r="IN21" s="203"/>
      <c r="IO21" s="203"/>
      <c r="IP21" s="203"/>
      <c r="IQ21" s="203"/>
      <c r="IR21" s="203"/>
      <c r="IS21" s="203"/>
      <c r="IT21" s="203"/>
      <c r="IU21" s="203"/>
      <c r="IV21" s="203"/>
    </row>
    <row r="22" spans="1:256" s="202" customFormat="1" ht="22.5" customHeight="1">
      <c r="A22" s="204"/>
      <c r="B22" s="272" t="s">
        <v>612</v>
      </c>
      <c r="C22" s="207"/>
      <c r="D22" s="207"/>
      <c r="E22" s="207"/>
      <c r="F22" s="319"/>
      <c r="IJ22" s="203"/>
      <c r="IK22" s="203"/>
      <c r="IL22" s="203"/>
      <c r="IM22" s="203"/>
      <c r="IN22" s="203"/>
      <c r="IO22" s="203"/>
      <c r="IP22" s="203"/>
      <c r="IQ22" s="203"/>
      <c r="IR22" s="203"/>
      <c r="IS22" s="203"/>
      <c r="IT22" s="203"/>
      <c r="IU22" s="203"/>
      <c r="IV22" s="203"/>
    </row>
    <row r="23" spans="1:256" s="202" customFormat="1" ht="33" customHeight="1">
      <c r="A23" s="204"/>
      <c r="B23" s="272" t="s">
        <v>613</v>
      </c>
      <c r="C23" s="207"/>
      <c r="D23" s="207"/>
      <c r="E23" s="207"/>
      <c r="F23" s="319"/>
      <c r="IJ23" s="203"/>
      <c r="IK23" s="203"/>
      <c r="IL23" s="203"/>
      <c r="IM23" s="203"/>
      <c r="IN23" s="203"/>
      <c r="IO23" s="203"/>
      <c r="IP23" s="203"/>
      <c r="IQ23" s="203"/>
      <c r="IR23" s="203"/>
      <c r="IS23" s="203"/>
      <c r="IT23" s="203"/>
      <c r="IU23" s="203"/>
      <c r="IV23" s="203"/>
    </row>
    <row r="24" spans="1:256" s="202" customFormat="1" ht="21.75" customHeight="1">
      <c r="A24" s="204"/>
      <c r="B24" s="272" t="s">
        <v>614</v>
      </c>
      <c r="C24" s="207"/>
      <c r="D24" s="207"/>
      <c r="E24" s="207"/>
      <c r="F24" s="319"/>
      <c r="IJ24" s="203"/>
      <c r="IK24" s="203"/>
      <c r="IL24" s="203"/>
      <c r="IM24" s="203"/>
      <c r="IN24" s="203"/>
      <c r="IO24" s="203"/>
      <c r="IP24" s="203"/>
      <c r="IQ24" s="203"/>
      <c r="IR24" s="203"/>
      <c r="IS24" s="203"/>
      <c r="IT24" s="203"/>
      <c r="IU24" s="203"/>
      <c r="IV24" s="203"/>
    </row>
    <row r="25" spans="1:256" s="202" customFormat="1" ht="24" customHeight="1">
      <c r="A25" s="204"/>
      <c r="B25" s="275" t="s">
        <v>615</v>
      </c>
      <c r="C25" s="207"/>
      <c r="D25" s="207"/>
      <c r="E25" s="207"/>
      <c r="F25" s="319"/>
      <c r="IJ25" s="203"/>
      <c r="IK25" s="203"/>
      <c r="IL25" s="203"/>
      <c r="IM25" s="203"/>
      <c r="IN25" s="203"/>
      <c r="IO25" s="203"/>
      <c r="IP25" s="203"/>
      <c r="IQ25" s="203"/>
      <c r="IR25" s="203"/>
      <c r="IS25" s="203"/>
      <c r="IT25" s="203"/>
      <c r="IU25" s="203"/>
      <c r="IV25" s="203"/>
    </row>
    <row r="26" spans="1:256" s="202" customFormat="1" ht="16.5" customHeight="1">
      <c r="A26" s="204"/>
      <c r="B26" s="207"/>
      <c r="C26" s="207"/>
      <c r="D26" s="207"/>
      <c r="E26" s="207"/>
      <c r="F26" s="319"/>
      <c r="IJ26" s="203"/>
      <c r="IK26" s="203"/>
      <c r="IL26" s="203"/>
      <c r="IM26" s="203"/>
      <c r="IN26" s="203"/>
      <c r="IO26" s="203"/>
      <c r="IP26" s="203"/>
      <c r="IQ26" s="203"/>
      <c r="IR26" s="203"/>
      <c r="IS26" s="203"/>
      <c r="IT26" s="203"/>
      <c r="IU26" s="203"/>
      <c r="IV26" s="203"/>
    </row>
    <row r="27" spans="1:256" s="326" customFormat="1" ht="24" customHeight="1">
      <c r="A27" s="321"/>
      <c r="B27" s="322" t="s">
        <v>294</v>
      </c>
      <c r="C27" s="323"/>
      <c r="D27" s="324"/>
      <c r="E27" s="324"/>
      <c r="F27" s="325"/>
      <c r="IJ27" s="322"/>
      <c r="IK27" s="322"/>
      <c r="IL27" s="322"/>
      <c r="IM27" s="322"/>
      <c r="IN27" s="322"/>
      <c r="IO27" s="322"/>
      <c r="IP27" s="322"/>
      <c r="IQ27" s="322"/>
      <c r="IR27" s="322"/>
      <c r="IS27" s="322"/>
      <c r="IT27" s="322"/>
      <c r="IU27" s="322"/>
      <c r="IV27" s="322"/>
    </row>
    <row r="28" spans="1:256" s="326" customFormat="1" ht="24" customHeight="1">
      <c r="A28" s="321"/>
      <c r="B28" s="322" t="s">
        <v>616</v>
      </c>
      <c r="C28" s="323"/>
      <c r="D28" s="324"/>
      <c r="E28" s="324"/>
      <c r="F28" s="325"/>
      <c r="IJ28" s="322"/>
      <c r="IK28" s="322"/>
      <c r="IL28" s="322"/>
      <c r="IM28" s="322"/>
      <c r="IN28" s="322"/>
      <c r="IO28" s="322"/>
      <c r="IP28" s="322"/>
      <c r="IQ28" s="322"/>
      <c r="IR28" s="322"/>
      <c r="IS28" s="322"/>
      <c r="IT28" s="322"/>
      <c r="IU28" s="322"/>
      <c r="IV28" s="322"/>
    </row>
    <row r="29" spans="1:256" s="326" customFormat="1" ht="24" customHeight="1">
      <c r="A29" s="321"/>
      <c r="B29" s="322" t="s">
        <v>617</v>
      </c>
      <c r="C29" s="323"/>
      <c r="D29" s="324"/>
      <c r="E29" s="324"/>
      <c r="F29" s="325"/>
      <c r="IJ29" s="322"/>
      <c r="IK29" s="322"/>
      <c r="IL29" s="322"/>
      <c r="IM29" s="322"/>
      <c r="IN29" s="322"/>
      <c r="IO29" s="322"/>
      <c r="IP29" s="322"/>
      <c r="IQ29" s="322"/>
      <c r="IR29" s="322"/>
      <c r="IS29" s="322"/>
      <c r="IT29" s="322"/>
      <c r="IU29" s="322"/>
      <c r="IV29" s="322"/>
    </row>
    <row r="30" spans="1:256" s="326" customFormat="1" ht="90">
      <c r="A30" s="321"/>
      <c r="B30" s="327" t="s">
        <v>618</v>
      </c>
      <c r="C30" s="323"/>
      <c r="D30" s="324"/>
      <c r="E30" s="324"/>
      <c r="F30" s="325"/>
      <c r="IJ30" s="322"/>
      <c r="IK30" s="322"/>
      <c r="IL30" s="322"/>
      <c r="IM30" s="322"/>
      <c r="IN30" s="322"/>
      <c r="IO30" s="322"/>
      <c r="IP30" s="322"/>
      <c r="IQ30" s="322"/>
      <c r="IR30" s="322"/>
      <c r="IS30" s="322"/>
      <c r="IT30" s="322"/>
      <c r="IU30" s="322"/>
      <c r="IV30" s="322"/>
    </row>
    <row r="31" spans="1:256" s="326" customFormat="1" ht="16.5" customHeight="1">
      <c r="A31" s="321"/>
      <c r="B31" s="327"/>
      <c r="C31" s="323"/>
      <c r="D31" s="324"/>
      <c r="E31" s="324"/>
      <c r="F31" s="325"/>
      <c r="IJ31" s="322"/>
      <c r="IK31" s="322"/>
      <c r="IL31" s="322"/>
      <c r="IM31" s="322"/>
      <c r="IN31" s="322"/>
      <c r="IO31" s="322"/>
      <c r="IP31" s="322"/>
      <c r="IQ31" s="322"/>
      <c r="IR31" s="322"/>
      <c r="IS31" s="322"/>
      <c r="IT31" s="322"/>
      <c r="IU31" s="322"/>
      <c r="IV31" s="322"/>
    </row>
    <row r="32" spans="1:256" s="202" customFormat="1" ht="54" customHeight="1">
      <c r="A32" s="204"/>
      <c r="B32" s="328" t="s">
        <v>619</v>
      </c>
      <c r="C32" s="214"/>
      <c r="D32" s="215"/>
      <c r="E32" s="215"/>
      <c r="F32" s="317"/>
      <c r="IJ32" s="203"/>
      <c r="IK32" s="203"/>
      <c r="IL32" s="203"/>
      <c r="IM32" s="203"/>
      <c r="IN32" s="203"/>
      <c r="IO32" s="203"/>
      <c r="IP32" s="203"/>
      <c r="IQ32" s="203"/>
      <c r="IR32" s="203"/>
      <c r="IS32" s="203"/>
      <c r="IT32" s="203"/>
      <c r="IU32" s="203"/>
      <c r="IV32" s="203"/>
    </row>
    <row r="33" spans="1:256" s="202" customFormat="1" ht="38.25" customHeight="1">
      <c r="A33" s="204"/>
      <c r="B33" s="328"/>
      <c r="C33" s="214"/>
      <c r="D33" s="215"/>
      <c r="E33" s="215"/>
      <c r="F33" s="317"/>
      <c r="IJ33" s="203"/>
      <c r="IK33" s="203"/>
      <c r="IL33" s="203"/>
      <c r="IM33" s="203"/>
      <c r="IN33" s="203"/>
      <c r="IO33" s="203"/>
      <c r="IP33" s="203"/>
      <c r="IQ33" s="203"/>
      <c r="IR33" s="203"/>
      <c r="IS33" s="203"/>
      <c r="IT33" s="203"/>
      <c r="IU33" s="203"/>
      <c r="IV33" s="203"/>
    </row>
    <row r="34" spans="1:256" s="202" customFormat="1" ht="38.25" customHeight="1">
      <c r="A34" s="204"/>
      <c r="B34" s="328"/>
      <c r="C34" s="214"/>
      <c r="D34" s="215"/>
      <c r="E34" s="215"/>
      <c r="F34" s="317"/>
      <c r="IJ34" s="203"/>
      <c r="IK34" s="203"/>
      <c r="IL34" s="203"/>
      <c r="IM34" s="203"/>
      <c r="IN34" s="203"/>
      <c r="IO34" s="203"/>
      <c r="IP34" s="203"/>
      <c r="IQ34" s="203"/>
      <c r="IR34" s="203"/>
      <c r="IS34" s="203"/>
      <c r="IT34" s="203"/>
      <c r="IU34" s="203"/>
      <c r="IV34" s="203"/>
    </row>
    <row r="35" spans="1:256" s="202" customFormat="1" ht="15">
      <c r="A35" s="204"/>
      <c r="B35" s="205"/>
      <c r="C35" s="214"/>
      <c r="D35" s="215"/>
      <c r="E35" s="215"/>
      <c r="F35" s="317"/>
      <c r="IJ35" s="203"/>
      <c r="IK35" s="203"/>
      <c r="IL35" s="203"/>
      <c r="IM35" s="203"/>
      <c r="IN35" s="203"/>
      <c r="IO35" s="203"/>
      <c r="IP35" s="203"/>
      <c r="IQ35" s="203"/>
      <c r="IR35" s="203"/>
      <c r="IS35" s="203"/>
      <c r="IT35" s="203"/>
      <c r="IU35" s="203"/>
      <c r="IV35" s="203"/>
    </row>
    <row r="36" spans="1:256" s="202" customFormat="1" ht="39.75" customHeight="1">
      <c r="A36" s="204"/>
      <c r="B36" s="199" t="s">
        <v>620</v>
      </c>
      <c r="C36" s="200" t="s">
        <v>35</v>
      </c>
      <c r="D36" s="215">
        <v>60</v>
      </c>
      <c r="E36" s="215"/>
      <c r="F36" s="329"/>
      <c r="G36" s="3">
        <f>+D36*F36</f>
        <v>0</v>
      </c>
      <c r="IJ36" s="203"/>
      <c r="IK36" s="203"/>
      <c r="IL36" s="203"/>
      <c r="IM36" s="203"/>
      <c r="IN36" s="203"/>
      <c r="IO36" s="203"/>
      <c r="IP36" s="203"/>
      <c r="IQ36" s="203"/>
      <c r="IR36" s="203"/>
      <c r="IS36" s="203"/>
      <c r="IT36" s="203"/>
      <c r="IU36" s="203"/>
      <c r="IV36" s="203"/>
    </row>
    <row r="37" spans="1:256" s="202" customFormat="1" ht="15">
      <c r="A37" s="204"/>
      <c r="C37" s="214"/>
      <c r="D37" s="215"/>
      <c r="E37" s="215"/>
      <c r="F37" s="317"/>
      <c r="IJ37" s="203"/>
      <c r="IK37" s="203"/>
      <c r="IL37" s="203"/>
      <c r="IM37" s="203"/>
      <c r="IN37" s="203"/>
      <c r="IO37" s="203"/>
      <c r="IP37" s="203"/>
      <c r="IQ37" s="203"/>
      <c r="IR37" s="203"/>
      <c r="IS37" s="203"/>
      <c r="IT37" s="203"/>
      <c r="IU37" s="203"/>
      <c r="IV37" s="203"/>
    </row>
    <row r="38" spans="1:256" s="202" customFormat="1" ht="35.25" customHeight="1">
      <c r="A38" s="204"/>
      <c r="B38" s="199" t="s">
        <v>621</v>
      </c>
      <c r="C38" s="200" t="s">
        <v>35</v>
      </c>
      <c r="D38" s="215">
        <v>71</v>
      </c>
      <c r="E38" s="215"/>
      <c r="F38" s="329"/>
      <c r="G38" s="215">
        <f>+D38*F38</f>
        <v>0</v>
      </c>
      <c r="IJ38" s="203"/>
      <c r="IK38" s="203"/>
      <c r="IL38" s="203"/>
      <c r="IM38" s="203"/>
      <c r="IN38" s="203"/>
      <c r="IO38" s="203"/>
      <c r="IP38" s="203"/>
      <c r="IQ38" s="203"/>
      <c r="IR38" s="203"/>
      <c r="IS38" s="203"/>
      <c r="IT38" s="203"/>
      <c r="IU38" s="203"/>
      <c r="IV38" s="203"/>
    </row>
    <row r="39" spans="1:256" s="202" customFormat="1" ht="15">
      <c r="A39" s="204"/>
      <c r="C39" s="214"/>
      <c r="D39" s="215"/>
      <c r="E39" s="215"/>
      <c r="F39" s="317"/>
      <c r="IJ39" s="203"/>
      <c r="IK39" s="203"/>
      <c r="IL39" s="203"/>
      <c r="IM39" s="203"/>
      <c r="IN39" s="203"/>
      <c r="IO39" s="203"/>
      <c r="IP39" s="203"/>
      <c r="IQ39" s="203"/>
      <c r="IR39" s="203"/>
      <c r="IS39" s="203"/>
      <c r="IT39" s="203"/>
      <c r="IU39" s="203"/>
      <c r="IV39" s="203"/>
    </row>
    <row r="40" spans="1:256" s="202" customFormat="1" ht="36" customHeight="1">
      <c r="A40" s="204"/>
      <c r="B40" s="199" t="s">
        <v>622</v>
      </c>
      <c r="C40" s="200" t="s">
        <v>35</v>
      </c>
      <c r="D40" s="215">
        <v>67</v>
      </c>
      <c r="E40" s="215"/>
      <c r="F40" s="329"/>
      <c r="G40" s="215">
        <f>+D40*F40</f>
        <v>0</v>
      </c>
      <c r="IJ40" s="203"/>
      <c r="IK40" s="203"/>
      <c r="IL40" s="203"/>
      <c r="IM40" s="203"/>
      <c r="IN40" s="203"/>
      <c r="IO40" s="203"/>
      <c r="IP40" s="203"/>
      <c r="IQ40" s="203"/>
      <c r="IR40" s="203"/>
      <c r="IS40" s="203"/>
      <c r="IT40" s="203"/>
      <c r="IU40" s="203"/>
      <c r="IV40" s="203"/>
    </row>
    <row r="41" spans="1:256" s="202" customFormat="1" ht="15">
      <c r="A41" s="204"/>
      <c r="B41" s="199"/>
      <c r="C41" s="214"/>
      <c r="D41" s="215"/>
      <c r="E41" s="215"/>
      <c r="F41" s="317"/>
      <c r="IJ41" s="203"/>
      <c r="IK41" s="203"/>
      <c r="IL41" s="203"/>
      <c r="IM41" s="203"/>
      <c r="IN41" s="203"/>
      <c r="IO41" s="203"/>
      <c r="IP41" s="203"/>
      <c r="IQ41" s="203"/>
      <c r="IR41" s="203"/>
      <c r="IS41" s="203"/>
      <c r="IT41" s="203"/>
      <c r="IU41" s="203"/>
      <c r="IV41" s="203"/>
    </row>
    <row r="42" spans="1:256" s="202" customFormat="1" ht="35.25" customHeight="1">
      <c r="A42" s="204"/>
      <c r="B42" s="199" t="s">
        <v>623</v>
      </c>
      <c r="C42" s="200" t="s">
        <v>35</v>
      </c>
      <c r="D42" s="215">
        <v>700</v>
      </c>
      <c r="E42" s="215"/>
      <c r="F42" s="329"/>
      <c r="G42" s="215">
        <f>+D42*F42</f>
        <v>0</v>
      </c>
      <c r="IJ42" s="203"/>
      <c r="IK42" s="203"/>
      <c r="IL42" s="203"/>
      <c r="IM42" s="203"/>
      <c r="IN42" s="203"/>
      <c r="IO42" s="203"/>
      <c r="IP42" s="203"/>
      <c r="IQ42" s="203"/>
      <c r="IR42" s="203"/>
      <c r="IS42" s="203"/>
      <c r="IT42" s="203"/>
      <c r="IU42" s="203"/>
      <c r="IV42" s="203"/>
    </row>
    <row r="43" spans="1:256" s="202" customFormat="1" ht="15">
      <c r="A43" s="204"/>
      <c r="B43" s="199"/>
      <c r="C43" s="199"/>
      <c r="D43" s="199"/>
      <c r="E43" s="199"/>
      <c r="F43" s="199"/>
      <c r="IJ43" s="203"/>
      <c r="IK43" s="203"/>
      <c r="IL43" s="203"/>
      <c r="IM43" s="203"/>
      <c r="IN43" s="203"/>
      <c r="IO43" s="203"/>
      <c r="IP43" s="203"/>
      <c r="IQ43" s="203"/>
      <c r="IR43" s="203"/>
      <c r="IS43" s="203"/>
      <c r="IT43" s="203"/>
      <c r="IU43" s="203"/>
      <c r="IV43" s="203"/>
    </row>
    <row r="44" spans="1:256" s="202" customFormat="1" ht="15">
      <c r="A44" s="204"/>
      <c r="B44" s="219" t="s">
        <v>624</v>
      </c>
      <c r="C44" s="785"/>
      <c r="D44" s="219"/>
      <c r="E44" s="219"/>
      <c r="F44" s="219"/>
      <c r="G44" s="222">
        <f>+SUM(G36:G42)</f>
        <v>0</v>
      </c>
      <c r="IJ44" s="203"/>
      <c r="IK44" s="203"/>
      <c r="IL44" s="203"/>
      <c r="IM44" s="203"/>
      <c r="IN44" s="203"/>
      <c r="IO44" s="203"/>
      <c r="IP44" s="203"/>
      <c r="IQ44" s="203"/>
      <c r="IR44" s="203"/>
      <c r="IS44" s="203"/>
      <c r="IT44" s="203"/>
      <c r="IU44" s="203"/>
      <c r="IV44" s="203"/>
    </row>
    <row r="45" spans="1:3" ht="15">
      <c r="A45" s="249"/>
      <c r="B45" s="115"/>
      <c r="C45" s="330"/>
    </row>
    <row r="46" spans="1:3" ht="15">
      <c r="A46" s="249"/>
      <c r="B46" s="115"/>
      <c r="C46" s="330"/>
    </row>
    <row r="47" spans="1:3" ht="15">
      <c r="A47" s="249"/>
      <c r="B47" s="115"/>
      <c r="C47" s="330"/>
    </row>
    <row r="48" spans="1:3" ht="15">
      <c r="A48" s="249"/>
      <c r="B48" s="115"/>
      <c r="C48" s="330"/>
    </row>
    <row r="49" spans="1:3" ht="15">
      <c r="A49" s="249"/>
      <c r="B49" s="115"/>
      <c r="C49" s="330"/>
    </row>
    <row r="50" spans="1:3" ht="15">
      <c r="A50" s="249"/>
      <c r="B50" s="115"/>
      <c r="C50" s="330"/>
    </row>
    <row r="51" spans="1:3" ht="15">
      <c r="A51" s="249"/>
      <c r="B51" s="115"/>
      <c r="C51" s="330"/>
    </row>
    <row r="52" spans="1:3" ht="15">
      <c r="A52" s="249"/>
      <c r="B52" s="115"/>
      <c r="C52" s="330"/>
    </row>
    <row r="53" spans="1:3" ht="15">
      <c r="A53" s="249"/>
      <c r="B53" s="115"/>
      <c r="C53" s="330"/>
    </row>
    <row r="54" spans="1:3" ht="15">
      <c r="A54" s="249"/>
      <c r="B54" s="115"/>
      <c r="C54" s="330"/>
    </row>
    <row r="55" spans="1:3" ht="15">
      <c r="A55" s="249"/>
      <c r="B55" s="115"/>
      <c r="C55" s="330"/>
    </row>
    <row r="56" spans="1:3" ht="15">
      <c r="A56" s="249"/>
      <c r="B56" s="115"/>
      <c r="C56" s="330"/>
    </row>
    <row r="57" spans="1:3" ht="15">
      <c r="A57" s="249"/>
      <c r="B57" s="115"/>
      <c r="C57" s="330"/>
    </row>
    <row r="58" spans="1:3" ht="15">
      <c r="A58" s="249"/>
      <c r="B58" s="115"/>
      <c r="C58" s="330"/>
    </row>
    <row r="59" spans="1:3" ht="15">
      <c r="A59" s="249"/>
      <c r="B59" s="115"/>
      <c r="C59" s="330"/>
    </row>
    <row r="60" spans="1:3" ht="15">
      <c r="A60" s="249"/>
      <c r="B60" s="115"/>
      <c r="C60" s="330"/>
    </row>
    <row r="61" spans="1:6" ht="15">
      <c r="A61" s="249"/>
      <c r="B61" s="115"/>
      <c r="F61" s="331"/>
    </row>
    <row r="62" spans="1:3" ht="15">
      <c r="A62" s="167"/>
      <c r="C62" s="115"/>
    </row>
    <row r="63" spans="1:3" ht="15">
      <c r="A63" s="332"/>
      <c r="C63" s="115"/>
    </row>
    <row r="64" spans="1:3" ht="15">
      <c r="A64" s="167"/>
      <c r="C64" s="115"/>
    </row>
    <row r="65" spans="1:3" ht="15">
      <c r="A65" s="332"/>
      <c r="C65" s="115"/>
    </row>
    <row r="66" spans="1:3" ht="15">
      <c r="A66" s="167"/>
      <c r="C66" s="115"/>
    </row>
    <row r="67" ht="15">
      <c r="A67" s="167"/>
    </row>
    <row r="68" ht="15">
      <c r="A68" s="167"/>
    </row>
    <row r="69" ht="15">
      <c r="A69" s="167"/>
    </row>
    <row r="70" ht="15">
      <c r="A70" s="141"/>
    </row>
    <row r="71" ht="15">
      <c r="A71" s="141"/>
    </row>
    <row r="72" ht="15">
      <c r="A72" s="141"/>
    </row>
    <row r="73" ht="15">
      <c r="A73" s="141"/>
    </row>
    <row r="74" ht="15">
      <c r="A74" s="141"/>
    </row>
    <row r="75" ht="15">
      <c r="A75" s="141"/>
    </row>
    <row r="76" ht="15">
      <c r="A76" s="141"/>
    </row>
    <row r="77" ht="15">
      <c r="A77" s="141"/>
    </row>
    <row r="78" ht="15">
      <c r="A78" s="141"/>
    </row>
    <row r="79" ht="15">
      <c r="A79" s="141"/>
    </row>
    <row r="80" ht="15">
      <c r="A80" s="141"/>
    </row>
    <row r="81" ht="15">
      <c r="A81" s="141"/>
    </row>
    <row r="82" ht="15">
      <c r="A82" s="141"/>
    </row>
    <row r="83" ht="15">
      <c r="A83" s="141"/>
    </row>
    <row r="84" ht="15">
      <c r="A84" s="141"/>
    </row>
    <row r="85" ht="15">
      <c r="A85" s="141"/>
    </row>
    <row r="86" ht="15">
      <c r="A86" s="141"/>
    </row>
    <row r="87" ht="15">
      <c r="A87" s="141"/>
    </row>
    <row r="88" ht="15">
      <c r="A88" s="141"/>
    </row>
    <row r="89" ht="15">
      <c r="A89" s="141"/>
    </row>
    <row r="90" ht="15">
      <c r="A90" s="141"/>
    </row>
    <row r="91" ht="15">
      <c r="A91" s="141"/>
    </row>
    <row r="92" ht="15">
      <c r="A92" s="141"/>
    </row>
  </sheetData>
  <sheetProtection selectLockedCells="1" selectUnlockedCells="1"/>
  <mergeCells count="1">
    <mergeCell ref="B5:F5"/>
  </mergeCells>
  <printOptions/>
  <pageMargins left="0.9840277777777777" right="0.19652777777777777" top="0.7875" bottom="0.7875" header="0.5118055555555555" footer="0"/>
  <pageSetup horizontalDpi="300" verticalDpi="300" orientation="portrait" paperSize="9" scale="66" r:id="rId1"/>
  <headerFooter alignWithMargins="0">
    <oddFooter>&amp;C&amp;P/&amp;N</oddFooter>
  </headerFooter>
  <rowBreaks count="1" manualBreakCount="1">
    <brk id="32" max="255" man="1"/>
  </rowBreaks>
</worksheet>
</file>

<file path=xl/worksheets/sheet2.xml><?xml version="1.0" encoding="utf-8"?>
<worksheet xmlns="http://schemas.openxmlformats.org/spreadsheetml/2006/main" xmlns:r="http://schemas.openxmlformats.org/officeDocument/2006/relationships">
  <sheetPr>
    <tabColor indexed="19"/>
  </sheetPr>
  <dimension ref="A1:F15"/>
  <sheetViews>
    <sheetView view="pageBreakPreview" zoomScaleNormal="50" zoomScaleSheetLayoutView="100" zoomScalePageLayoutView="0" workbookViewId="0" topLeftCell="A1">
      <selection activeCell="A1" sqref="A1"/>
    </sheetView>
  </sheetViews>
  <sheetFormatPr defaultColWidth="9.125" defaultRowHeight="12.75"/>
  <cols>
    <col min="1" max="1" width="7.50390625" style="1" customWidth="1"/>
    <col min="2" max="4" width="9.00390625" style="2" customWidth="1"/>
    <col min="5" max="5" width="26.875" style="2" customWidth="1"/>
    <col min="6" max="6" width="15.375" style="3" customWidth="1"/>
    <col min="7" max="8" width="15.375" style="2" customWidth="1"/>
    <col min="9" max="254" width="9.00390625" style="2" customWidth="1"/>
    <col min="255" max="16384" width="9.125" style="2" customWidth="1"/>
  </cols>
  <sheetData>
    <row r="1" spans="1:6" ht="15">
      <c r="A1" s="4"/>
      <c r="C1" s="5"/>
      <c r="D1" s="6"/>
      <c r="E1" s="6"/>
      <c r="F1" s="7"/>
    </row>
    <row r="2" spans="1:6" ht="15">
      <c r="A2" s="4"/>
      <c r="C2" s="5"/>
      <c r="D2" s="6"/>
      <c r="E2" s="6"/>
      <c r="F2" s="7"/>
    </row>
    <row r="3" spans="1:5" ht="15">
      <c r="A3" s="4"/>
      <c r="B3" s="10" t="s">
        <v>11</v>
      </c>
      <c r="C3" s="5"/>
      <c r="D3" s="6"/>
      <c r="E3" s="6"/>
    </row>
    <row r="4" spans="1:6" ht="15">
      <c r="A4" s="11"/>
      <c r="B4" s="12"/>
      <c r="C4" s="13"/>
      <c r="D4" s="14"/>
      <c r="E4" s="14"/>
      <c r="F4" s="15"/>
    </row>
    <row r="5" spans="1:6" ht="15">
      <c r="A5" s="16">
        <v>1</v>
      </c>
      <c r="B5" s="2" t="str">
        <f>+pripravljalna!B2</f>
        <v>PRIPRAVLJALNA DELA</v>
      </c>
      <c r="C5" s="5"/>
      <c r="D5" s="6"/>
      <c r="E5" s="6"/>
      <c r="F5" s="3">
        <f>+pripravljalna!F21</f>
        <v>0</v>
      </c>
    </row>
    <row r="6" spans="1:6" ht="15">
      <c r="A6" s="16">
        <v>2</v>
      </c>
      <c r="B6" s="2" t="str">
        <f>+rušitvena!B2</f>
        <v>RUŠITVENA DELA</v>
      </c>
      <c r="C6" s="5"/>
      <c r="D6" s="6"/>
      <c r="E6" s="6"/>
      <c r="F6" s="3">
        <f>+rušitvena!F35</f>
        <v>0</v>
      </c>
    </row>
    <row r="7" spans="1:6" ht="15">
      <c r="A7" s="16">
        <v>3</v>
      </c>
      <c r="B7" s="2" t="str">
        <f>+zemeljska!B2</f>
        <v>ZEMELJSKA DELA</v>
      </c>
      <c r="C7" s="5"/>
      <c r="D7" s="6"/>
      <c r="E7" s="6"/>
      <c r="F7" s="3">
        <f>+zemeljska!F53</f>
        <v>0</v>
      </c>
    </row>
    <row r="8" spans="1:6" ht="15">
      <c r="A8" s="16">
        <v>4</v>
      </c>
      <c r="B8" s="2" t="str">
        <f>+'betonska dela'!B2</f>
        <v>BETONSKA DELA</v>
      </c>
      <c r="C8" s="5"/>
      <c r="D8" s="6"/>
      <c r="E8" s="6"/>
      <c r="F8" s="3">
        <f>+'betonska dela'!F80</f>
        <v>0</v>
      </c>
    </row>
    <row r="9" spans="1:6" ht="15">
      <c r="A9" s="16">
        <v>5</v>
      </c>
      <c r="B9" s="2" t="str">
        <f>+tesarska!B2</f>
        <v>TESARSKA DELA</v>
      </c>
      <c r="C9" s="5"/>
      <c r="D9" s="6"/>
      <c r="E9" s="6"/>
      <c r="F9" s="3">
        <f>+tesarska!F91</f>
        <v>0</v>
      </c>
    </row>
    <row r="10" spans="1:6" ht="15">
      <c r="A10" s="16">
        <v>6</v>
      </c>
      <c r="B10" s="2" t="str">
        <f>+zidarska!B2</f>
        <v>ZIDARSKA DELA</v>
      </c>
      <c r="C10" s="5"/>
      <c r="D10" s="6"/>
      <c r="E10" s="6"/>
      <c r="F10" s="3">
        <f>+zidarska!F98</f>
        <v>0</v>
      </c>
    </row>
    <row r="11" spans="1:6" ht="15">
      <c r="A11" s="16">
        <v>7</v>
      </c>
      <c r="B11" s="2" t="str">
        <f>+kanalizacija!B2</f>
        <v>KANALIZACIJA</v>
      </c>
      <c r="C11" s="5"/>
      <c r="D11" s="6"/>
      <c r="E11" s="6"/>
      <c r="F11" s="3">
        <f>+kanalizacija!F49</f>
        <v>0</v>
      </c>
    </row>
    <row r="12" spans="1:5" ht="15">
      <c r="A12" s="16"/>
      <c r="C12" s="5"/>
      <c r="D12" s="6"/>
      <c r="E12" s="6"/>
    </row>
    <row r="13" spans="1:6" ht="15">
      <c r="A13" s="17"/>
      <c r="B13" s="27" t="s">
        <v>12</v>
      </c>
      <c r="C13" s="28"/>
      <c r="D13" s="29"/>
      <c r="E13" s="29"/>
      <c r="F13" s="21">
        <f>SUM(F5:F11)</f>
        <v>0</v>
      </c>
    </row>
    <row r="14" spans="1:5" ht="15">
      <c r="A14" s="17"/>
      <c r="C14" s="5"/>
      <c r="D14" s="6"/>
      <c r="E14" s="6"/>
    </row>
    <row r="15" spans="1:5" ht="15">
      <c r="A15" s="17"/>
      <c r="B15" s="10"/>
      <c r="C15" s="30"/>
      <c r="D15" s="31"/>
      <c r="E15" s="6"/>
    </row>
  </sheetData>
  <sheetProtection selectLockedCells="1" selectUnlockedCells="1"/>
  <printOptions/>
  <pageMargins left="0.9840277777777777" right="0.19652777777777777" top="0.7875" bottom="0.7875" header="0.5118055555555555" footer="0"/>
  <pageSetup horizontalDpi="300" verticalDpi="300" orientation="portrait" paperSize="9" scale="75" r:id="rId1"/>
  <headerFooter alignWithMargins="0">
    <oddFooter>&amp;C&amp;P/&amp;N</oddFooter>
  </headerFooter>
</worksheet>
</file>

<file path=xl/worksheets/sheet20.xml><?xml version="1.0" encoding="utf-8"?>
<worksheet xmlns="http://schemas.openxmlformats.org/spreadsheetml/2006/main" xmlns:r="http://schemas.openxmlformats.org/officeDocument/2006/relationships">
  <sheetPr>
    <tabColor indexed="13"/>
  </sheetPr>
  <dimension ref="A2:F41"/>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50390625" style="167" customWidth="1"/>
    <col min="2" max="2" width="57.50390625" style="150" customWidth="1"/>
    <col min="3" max="3" width="12.00390625" style="135" customWidth="1"/>
    <col min="4" max="4" width="13.875" style="3" customWidth="1"/>
    <col min="5" max="5" width="12.00390625" style="3" customWidth="1"/>
    <col min="6" max="6" width="20.875" style="3" customWidth="1"/>
    <col min="7" max="7" width="10.625" style="333" customWidth="1"/>
    <col min="8" max="245" width="9.125" style="114" customWidth="1"/>
    <col min="246" max="16384" width="9.125" style="115" customWidth="1"/>
  </cols>
  <sheetData>
    <row r="2" spans="1:3" ht="15">
      <c r="A2" s="170"/>
      <c r="B2" s="117" t="s">
        <v>270</v>
      </c>
      <c r="C2" s="118"/>
    </row>
    <row r="3" spans="1:3" ht="15">
      <c r="A3" s="170"/>
      <c r="B3" s="117"/>
      <c r="C3" s="118"/>
    </row>
    <row r="4" spans="1:6" ht="48.75" customHeight="1">
      <c r="A4" s="170"/>
      <c r="B4" s="756" t="s">
        <v>625</v>
      </c>
      <c r="C4" s="756"/>
      <c r="D4" s="756"/>
      <c r="E4" s="756"/>
      <c r="F4" s="756"/>
    </row>
    <row r="5" spans="1:5" ht="15">
      <c r="A5" s="170"/>
      <c r="B5" s="334"/>
      <c r="C5" s="196"/>
      <c r="D5" s="335"/>
      <c r="E5" s="335"/>
    </row>
    <row r="6" spans="1:6" ht="66.75" customHeight="1">
      <c r="A6" s="170"/>
      <c r="B6" s="770" t="s">
        <v>626</v>
      </c>
      <c r="C6" s="770"/>
      <c r="D6" s="770"/>
      <c r="E6" s="770"/>
      <c r="F6" s="770"/>
    </row>
    <row r="7" spans="1:5" ht="18" customHeight="1">
      <c r="A7" s="170"/>
      <c r="B7" s="336"/>
      <c r="C7" s="196"/>
      <c r="D7" s="335"/>
      <c r="E7" s="335"/>
    </row>
    <row r="8" spans="1:6" ht="68.25" customHeight="1">
      <c r="A8" s="170"/>
      <c r="B8" s="771" t="s">
        <v>295</v>
      </c>
      <c r="C8" s="771"/>
      <c r="D8" s="771"/>
      <c r="E8" s="771"/>
      <c r="F8" s="771"/>
    </row>
    <row r="9" spans="1:6" ht="16.5" customHeight="1">
      <c r="A9" s="170"/>
      <c r="B9" s="337"/>
      <c r="C9" s="337"/>
      <c r="D9" s="337"/>
      <c r="E9" s="337"/>
      <c r="F9" s="242"/>
    </row>
    <row r="10" spans="1:6" ht="16.5" customHeight="1">
      <c r="A10" s="170"/>
      <c r="B10" s="771" t="s">
        <v>627</v>
      </c>
      <c r="C10" s="771"/>
      <c r="D10" s="771"/>
      <c r="E10" s="771"/>
      <c r="F10" s="771"/>
    </row>
    <row r="11" spans="1:6" ht="16.5" customHeight="1">
      <c r="A11" s="170"/>
      <c r="B11" s="772" t="s">
        <v>628</v>
      </c>
      <c r="C11" s="772"/>
      <c r="D11" s="772"/>
      <c r="E11" s="772"/>
      <c r="F11" s="772"/>
    </row>
    <row r="12" spans="1:6" ht="16.5" customHeight="1">
      <c r="A12" s="170"/>
      <c r="B12" s="772" t="s">
        <v>629</v>
      </c>
      <c r="C12" s="772"/>
      <c r="D12" s="772"/>
      <c r="E12" s="772"/>
      <c r="F12" s="772"/>
    </row>
    <row r="13" spans="1:6" ht="16.5" customHeight="1">
      <c r="A13" s="170"/>
      <c r="B13" s="772" t="s">
        <v>630</v>
      </c>
      <c r="C13" s="772"/>
      <c r="D13" s="772"/>
      <c r="E13" s="772"/>
      <c r="F13" s="772"/>
    </row>
    <row r="14" spans="1:6" ht="16.5" customHeight="1">
      <c r="A14" s="170"/>
      <c r="B14" s="772" t="s">
        <v>631</v>
      </c>
      <c r="C14" s="772"/>
      <c r="D14" s="772"/>
      <c r="E14" s="772"/>
      <c r="F14" s="772"/>
    </row>
    <row r="15" spans="1:6" ht="16.5" customHeight="1">
      <c r="A15" s="170"/>
      <c r="B15" s="772" t="s">
        <v>632</v>
      </c>
      <c r="C15" s="772"/>
      <c r="D15" s="772"/>
      <c r="E15" s="772"/>
      <c r="F15" s="772"/>
    </row>
    <row r="16" spans="1:6" ht="16.5" customHeight="1">
      <c r="A16" s="170"/>
      <c r="B16" s="772" t="s">
        <v>633</v>
      </c>
      <c r="C16" s="772"/>
      <c r="D16" s="772"/>
      <c r="E16" s="772"/>
      <c r="F16" s="772"/>
    </row>
    <row r="17" spans="1:6" ht="16.5" customHeight="1">
      <c r="A17" s="170"/>
      <c r="B17" s="772" t="s">
        <v>634</v>
      </c>
      <c r="C17" s="772"/>
      <c r="D17" s="772"/>
      <c r="E17" s="772"/>
      <c r="F17" s="772"/>
    </row>
    <row r="18" spans="1:6" ht="16.5" customHeight="1">
      <c r="A18" s="170"/>
      <c r="B18" s="772" t="s">
        <v>635</v>
      </c>
      <c r="C18" s="772"/>
      <c r="D18" s="772"/>
      <c r="E18" s="772"/>
      <c r="F18" s="772"/>
    </row>
    <row r="19" spans="1:6" ht="16.5" customHeight="1">
      <c r="A19" s="170"/>
      <c r="B19" s="772" t="s">
        <v>636</v>
      </c>
      <c r="C19" s="772"/>
      <c r="D19" s="772"/>
      <c r="E19" s="772"/>
      <c r="F19" s="772"/>
    </row>
    <row r="20" spans="1:6" ht="16.5" customHeight="1">
      <c r="A20" s="170"/>
      <c r="B20" s="772" t="s">
        <v>637</v>
      </c>
      <c r="C20" s="772"/>
      <c r="D20" s="772"/>
      <c r="E20" s="772"/>
      <c r="F20" s="772"/>
    </row>
    <row r="21" spans="1:6" ht="16.5" customHeight="1">
      <c r="A21" s="170"/>
      <c r="B21" s="772" t="s">
        <v>638</v>
      </c>
      <c r="C21" s="772"/>
      <c r="D21" s="772"/>
      <c r="E21" s="772"/>
      <c r="F21" s="772"/>
    </row>
    <row r="22" spans="1:6" ht="16.5" customHeight="1">
      <c r="A22" s="170"/>
      <c r="B22" s="772" t="s">
        <v>639</v>
      </c>
      <c r="C22" s="772"/>
      <c r="D22" s="772"/>
      <c r="E22" s="772"/>
      <c r="F22" s="772"/>
    </row>
    <row r="23" spans="1:6" ht="16.5" customHeight="1">
      <c r="A23" s="170"/>
      <c r="B23" s="773" t="s">
        <v>640</v>
      </c>
      <c r="C23" s="773"/>
      <c r="D23" s="773"/>
      <c r="E23" s="773"/>
      <c r="F23" s="773"/>
    </row>
    <row r="24" spans="1:6" ht="16.5" customHeight="1">
      <c r="A24" s="170"/>
      <c r="B24" s="773" t="s">
        <v>641</v>
      </c>
      <c r="C24" s="773"/>
      <c r="D24" s="773"/>
      <c r="E24" s="773"/>
      <c r="F24" s="773"/>
    </row>
    <row r="25" spans="1:6" ht="16.5" customHeight="1">
      <c r="A25" s="170"/>
      <c r="B25" s="773" t="s">
        <v>642</v>
      </c>
      <c r="C25" s="773"/>
      <c r="D25" s="773"/>
      <c r="E25" s="773"/>
      <c r="F25" s="773"/>
    </row>
    <row r="26" spans="1:3" ht="16.5" customHeight="1">
      <c r="A26" s="170"/>
      <c r="B26" s="336"/>
      <c r="C26" s="118"/>
    </row>
    <row r="27" spans="1:6" ht="37.5" customHeight="1">
      <c r="A27" s="170"/>
      <c r="B27" s="774" t="s">
        <v>643</v>
      </c>
      <c r="C27" s="774"/>
      <c r="D27" s="774"/>
      <c r="E27" s="774"/>
      <c r="F27" s="774"/>
    </row>
    <row r="28" spans="1:3" ht="16.5" customHeight="1">
      <c r="A28" s="170"/>
      <c r="B28" s="336"/>
      <c r="C28" s="118"/>
    </row>
    <row r="29" spans="1:6" ht="34.5" customHeight="1">
      <c r="A29" s="170"/>
      <c r="B29" s="774" t="s">
        <v>644</v>
      </c>
      <c r="C29" s="774"/>
      <c r="D29" s="774"/>
      <c r="E29" s="774"/>
      <c r="F29" s="774"/>
    </row>
    <row r="30" spans="1:6" ht="34.5" customHeight="1">
      <c r="A30" s="170"/>
      <c r="B30" s="338"/>
      <c r="C30" s="242"/>
      <c r="D30" s="242"/>
      <c r="E30" s="242"/>
      <c r="F30" s="242"/>
    </row>
    <row r="31" spans="1:6" ht="34.5" customHeight="1">
      <c r="A31" s="170"/>
      <c r="B31" s="338"/>
      <c r="C31" s="242"/>
      <c r="D31" s="242"/>
      <c r="E31" s="242"/>
      <c r="F31" s="242"/>
    </row>
    <row r="32" spans="1:3" ht="14.25" customHeight="1">
      <c r="A32" s="170"/>
      <c r="B32" s="336"/>
      <c r="C32" s="118"/>
    </row>
    <row r="33" spans="1:3" ht="15">
      <c r="A33" s="251"/>
      <c r="B33" s="179"/>
      <c r="C33" s="112"/>
    </row>
    <row r="34" spans="1:6" ht="117" customHeight="1">
      <c r="A34" s="167" t="s">
        <v>645</v>
      </c>
      <c r="B34" s="179" t="s">
        <v>646</v>
      </c>
      <c r="C34" s="112" t="s">
        <v>35</v>
      </c>
      <c r="D34" s="3">
        <v>135</v>
      </c>
      <c r="F34" s="15">
        <f>+D34*E34</f>
        <v>0</v>
      </c>
    </row>
    <row r="35" spans="1:6" ht="15">
      <c r="A35" s="251"/>
      <c r="B35" s="179"/>
      <c r="C35" s="112"/>
      <c r="F35" s="15"/>
    </row>
    <row r="36" spans="1:6" ht="15">
      <c r="A36" s="251"/>
      <c r="B36" s="179"/>
      <c r="C36" s="112"/>
      <c r="F36" s="15"/>
    </row>
    <row r="37" spans="1:6" ht="140.25">
      <c r="A37" s="167" t="s">
        <v>647</v>
      </c>
      <c r="B37" s="179" t="s">
        <v>648</v>
      </c>
      <c r="C37" s="112" t="s">
        <v>35</v>
      </c>
      <c r="D37" s="3">
        <v>45</v>
      </c>
      <c r="F37" s="15">
        <f>+D37*E37</f>
        <v>0</v>
      </c>
    </row>
    <row r="38" spans="2:6" ht="15">
      <c r="B38" s="179"/>
      <c r="C38" s="112"/>
      <c r="F38" s="15"/>
    </row>
    <row r="39" spans="1:6" ht="196.5" customHeight="1">
      <c r="A39" s="167" t="s">
        <v>300</v>
      </c>
      <c r="B39" s="179" t="s">
        <v>649</v>
      </c>
      <c r="C39" s="112" t="s">
        <v>35</v>
      </c>
      <c r="D39" s="3">
        <v>20</v>
      </c>
      <c r="F39" s="15">
        <f>+D39*E39</f>
        <v>0</v>
      </c>
    </row>
    <row r="40" spans="2:6" ht="15">
      <c r="B40" s="179"/>
      <c r="C40" s="112"/>
      <c r="F40" s="15"/>
    </row>
    <row r="41" spans="1:6" ht="15">
      <c r="A41" s="251"/>
      <c r="B41" s="188" t="s">
        <v>650</v>
      </c>
      <c r="C41" s="339"/>
      <c r="D41" s="71"/>
      <c r="E41" s="71"/>
      <c r="F41" s="72">
        <f>SUM(F34:F39)</f>
        <v>0</v>
      </c>
    </row>
  </sheetData>
  <sheetProtection selectLockedCells="1" selectUnlockedCells="1"/>
  <mergeCells count="21">
    <mergeCell ref="B25:F25"/>
    <mergeCell ref="B27:F27"/>
    <mergeCell ref="B29:F29"/>
    <mergeCell ref="B19:F19"/>
    <mergeCell ref="B20:F20"/>
    <mergeCell ref="B21:F21"/>
    <mergeCell ref="B22:F22"/>
    <mergeCell ref="B23:F23"/>
    <mergeCell ref="B24:F24"/>
    <mergeCell ref="B13:F13"/>
    <mergeCell ref="B14:F14"/>
    <mergeCell ref="B15:F15"/>
    <mergeCell ref="B16:F16"/>
    <mergeCell ref="B17:F17"/>
    <mergeCell ref="B18:F18"/>
    <mergeCell ref="B4:F4"/>
    <mergeCell ref="B6:F6"/>
    <mergeCell ref="B8:F8"/>
    <mergeCell ref="B10:F10"/>
    <mergeCell ref="B11:F11"/>
    <mergeCell ref="B12:F12"/>
  </mergeCells>
  <printOptions/>
  <pageMargins left="0.9840277777777777" right="0.19652777777777777" top="0.7875" bottom="0.7875" header="0.5118055555555555" footer="0"/>
  <pageSetup horizontalDpi="300" verticalDpi="300" orientation="portrait" paperSize="9" scale="70" r:id="rId1"/>
  <headerFooter alignWithMargins="0">
    <oddFooter>&amp;C&amp;P/&amp;N</oddFooter>
  </headerFooter>
</worksheet>
</file>

<file path=xl/worksheets/sheet21.xml><?xml version="1.0" encoding="utf-8"?>
<worksheet xmlns="http://schemas.openxmlformats.org/spreadsheetml/2006/main" xmlns:r="http://schemas.openxmlformats.org/officeDocument/2006/relationships">
  <sheetPr>
    <tabColor indexed="13"/>
  </sheetPr>
  <dimension ref="A1:IV41"/>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4.625" style="167" customWidth="1"/>
    <col min="2" max="2" width="4.375" style="150" customWidth="1"/>
    <col min="3" max="3" width="94.875" style="135" customWidth="1"/>
    <col min="4" max="4" width="15.25390625" style="3" customWidth="1"/>
    <col min="5" max="5" width="13.50390625" style="3" customWidth="1"/>
    <col min="6" max="6" width="10.50390625" style="3" customWidth="1"/>
    <col min="7" max="7" width="14.375" style="333" customWidth="1"/>
    <col min="8" max="245" width="9.125" style="114" customWidth="1"/>
    <col min="246" max="16384" width="9.125" style="115" customWidth="1"/>
  </cols>
  <sheetData>
    <row r="1" spans="1:7" ht="15">
      <c r="A1" s="340"/>
      <c r="B1" s="341"/>
      <c r="C1" s="342"/>
      <c r="D1" s="343"/>
      <c r="E1" s="344"/>
      <c r="F1" s="345"/>
      <c r="G1" s="346"/>
    </row>
    <row r="2" spans="1:7" ht="15">
      <c r="A2" s="340"/>
      <c r="B2" s="341"/>
      <c r="C2" s="347" t="s">
        <v>271</v>
      </c>
      <c r="D2" s="343"/>
      <c r="E2" s="344"/>
      <c r="F2" s="345"/>
      <c r="G2" s="346"/>
    </row>
    <row r="3" spans="1:7" ht="15">
      <c r="A3" s="348"/>
      <c r="B3" s="349"/>
      <c r="C3" s="350"/>
      <c r="D3" s="351"/>
      <c r="E3" s="352"/>
      <c r="F3" s="353"/>
      <c r="G3" s="354"/>
    </row>
    <row r="4" spans="1:256" s="358" customFormat="1" ht="15">
      <c r="A4" s="348" t="s">
        <v>651</v>
      </c>
      <c r="B4" s="351" t="s">
        <v>652</v>
      </c>
      <c r="C4" s="355" t="s">
        <v>653</v>
      </c>
      <c r="D4" s="351" t="s">
        <v>654</v>
      </c>
      <c r="E4" s="356" t="s">
        <v>655</v>
      </c>
      <c r="F4" s="353" t="s">
        <v>656</v>
      </c>
      <c r="G4" s="357" t="s">
        <v>657</v>
      </c>
      <c r="IL4" s="359"/>
      <c r="IM4" s="359"/>
      <c r="IN4" s="359"/>
      <c r="IO4" s="359"/>
      <c r="IP4" s="359"/>
      <c r="IQ4" s="359"/>
      <c r="IR4" s="359"/>
      <c r="IS4" s="359"/>
      <c r="IT4" s="359"/>
      <c r="IU4" s="359"/>
      <c r="IV4" s="359"/>
    </row>
    <row r="5" spans="1:7" ht="15">
      <c r="A5" s="348"/>
      <c r="B5" s="351"/>
      <c r="C5" s="360"/>
      <c r="D5" s="351"/>
      <c r="E5" s="356"/>
      <c r="F5" s="353"/>
      <c r="G5" s="353"/>
    </row>
    <row r="6" spans="1:7" ht="15">
      <c r="A6" s="340"/>
      <c r="B6" s="340"/>
      <c r="C6" s="342"/>
      <c r="D6" s="343"/>
      <c r="E6" s="344"/>
      <c r="F6" s="345"/>
      <c r="G6" s="346"/>
    </row>
    <row r="7" spans="1:7" ht="15">
      <c r="A7" s="340"/>
      <c r="B7" s="340"/>
      <c r="C7" s="361" t="s">
        <v>658</v>
      </c>
      <c r="D7" s="343"/>
      <c r="E7" s="344"/>
      <c r="F7" s="345"/>
      <c r="G7" s="346"/>
    </row>
    <row r="8" spans="1:7" ht="75.75" customHeight="1">
      <c r="A8" s="340"/>
      <c r="B8" s="340"/>
      <c r="C8" s="362" t="s">
        <v>659</v>
      </c>
      <c r="D8" s="343"/>
      <c r="E8" s="344"/>
      <c r="F8" s="345"/>
      <c r="G8" s="346"/>
    </row>
    <row r="9" spans="1:7" ht="15">
      <c r="A9" s="340"/>
      <c r="B9" s="340"/>
      <c r="C9" s="342" t="s">
        <v>660</v>
      </c>
      <c r="D9" s="343"/>
      <c r="E9" s="344"/>
      <c r="F9" s="345"/>
      <c r="G9" s="346"/>
    </row>
    <row r="10" spans="1:7" ht="15">
      <c r="A10" s="340"/>
      <c r="B10" s="340"/>
      <c r="C10" s="342" t="s">
        <v>661</v>
      </c>
      <c r="D10" s="343"/>
      <c r="E10" s="344"/>
      <c r="F10" s="345"/>
      <c r="G10" s="346"/>
    </row>
    <row r="11" spans="1:7" ht="15">
      <c r="A11" s="340"/>
      <c r="B11" s="340"/>
      <c r="C11" s="342" t="s">
        <v>662</v>
      </c>
      <c r="D11" s="343"/>
      <c r="E11" s="344"/>
      <c r="F11" s="345"/>
      <c r="G11" s="346"/>
    </row>
    <row r="12" spans="1:7" ht="45">
      <c r="A12" s="340"/>
      <c r="B12" s="340"/>
      <c r="C12" s="362" t="s">
        <v>663</v>
      </c>
      <c r="D12" s="343"/>
      <c r="E12" s="344"/>
      <c r="F12" s="345"/>
      <c r="G12" s="346"/>
    </row>
    <row r="13" spans="1:7" ht="15">
      <c r="A13" s="340"/>
      <c r="B13" s="340"/>
      <c r="C13" s="342" t="s">
        <v>664</v>
      </c>
      <c r="D13" s="343"/>
      <c r="E13" s="344"/>
      <c r="F13" s="345"/>
      <c r="G13" s="346"/>
    </row>
    <row r="14" spans="1:7" ht="15">
      <c r="A14" s="340"/>
      <c r="B14" s="340"/>
      <c r="C14" s="342"/>
      <c r="D14" s="343"/>
      <c r="E14" s="344"/>
      <c r="F14" s="345"/>
      <c r="G14" s="346"/>
    </row>
    <row r="15" spans="1:7" ht="15">
      <c r="A15" s="340"/>
      <c r="B15" s="340"/>
      <c r="C15" s="350" t="s">
        <v>665</v>
      </c>
      <c r="D15" s="343"/>
      <c r="E15" s="344"/>
      <c r="F15" s="345"/>
      <c r="G15" s="346"/>
    </row>
    <row r="16" spans="1:7" ht="111.75" customHeight="1">
      <c r="A16" s="340"/>
      <c r="B16" s="340"/>
      <c r="C16" s="342" t="s">
        <v>666</v>
      </c>
      <c r="D16" s="343"/>
      <c r="E16" s="344"/>
      <c r="F16" s="345"/>
      <c r="G16" s="346"/>
    </row>
    <row r="17" spans="1:7" ht="15">
      <c r="A17" s="340"/>
      <c r="B17" s="340"/>
      <c r="C17" s="342" t="s">
        <v>667</v>
      </c>
      <c r="D17" s="343"/>
      <c r="E17" s="344"/>
      <c r="F17" s="345"/>
      <c r="G17" s="346"/>
    </row>
    <row r="18" spans="1:7" ht="15">
      <c r="A18" s="340"/>
      <c r="B18" s="340"/>
      <c r="C18" s="342"/>
      <c r="D18" s="343"/>
      <c r="E18" s="344"/>
      <c r="F18" s="345"/>
      <c r="G18" s="346"/>
    </row>
    <row r="19" spans="1:7" ht="15">
      <c r="A19" s="340"/>
      <c r="B19" s="340"/>
      <c r="C19" s="342"/>
      <c r="D19" s="343"/>
      <c r="E19" s="344"/>
      <c r="F19" s="345"/>
      <c r="G19" s="346"/>
    </row>
    <row r="20" spans="1:7" ht="15">
      <c r="A20" s="363" t="s">
        <v>668</v>
      </c>
      <c r="B20" s="340"/>
      <c r="C20" s="364" t="s">
        <v>669</v>
      </c>
      <c r="D20" s="343"/>
      <c r="E20" s="344"/>
      <c r="F20" s="345"/>
      <c r="G20" s="346"/>
    </row>
    <row r="21" spans="1:7" ht="15">
      <c r="A21" s="340"/>
      <c r="B21" s="340"/>
      <c r="C21" s="342"/>
      <c r="D21" s="343"/>
      <c r="E21" s="344"/>
      <c r="F21" s="345"/>
      <c r="G21" s="346"/>
    </row>
    <row r="22" spans="1:7" ht="30.75">
      <c r="A22" s="340"/>
      <c r="B22" s="340" t="s">
        <v>296</v>
      </c>
      <c r="C22" s="365" t="s">
        <v>670</v>
      </c>
      <c r="D22" s="343"/>
      <c r="E22" s="344"/>
      <c r="F22" s="345"/>
      <c r="G22" s="346"/>
    </row>
    <row r="23" spans="1:7" ht="30">
      <c r="A23" s="340"/>
      <c r="B23" s="340"/>
      <c r="C23" s="362" t="s">
        <v>671</v>
      </c>
      <c r="D23" s="366"/>
      <c r="E23" s="367"/>
      <c r="F23" s="368"/>
      <c r="G23" s="369"/>
    </row>
    <row r="24" spans="1:7" ht="30">
      <c r="A24" s="340"/>
      <c r="B24" s="340"/>
      <c r="C24" s="370" t="s">
        <v>672</v>
      </c>
      <c r="D24" s="366"/>
      <c r="E24" s="367"/>
      <c r="F24" s="368"/>
      <c r="G24" s="369"/>
    </row>
    <row r="25" spans="1:7" ht="15">
      <c r="A25" s="340"/>
      <c r="B25" s="340"/>
      <c r="C25" s="370" t="s">
        <v>673</v>
      </c>
      <c r="D25" s="366"/>
      <c r="E25" s="367"/>
      <c r="F25" s="368"/>
      <c r="G25" s="369"/>
    </row>
    <row r="26" spans="1:7" ht="45">
      <c r="A26" s="340"/>
      <c r="B26" s="340"/>
      <c r="C26" s="370" t="s">
        <v>674</v>
      </c>
      <c r="D26" s="366"/>
      <c r="E26" s="367"/>
      <c r="F26" s="368"/>
      <c r="G26" s="369"/>
    </row>
    <row r="27" spans="1:7" ht="15">
      <c r="A27" s="340"/>
      <c r="B27" s="340"/>
      <c r="C27" s="342" t="s">
        <v>675</v>
      </c>
      <c r="D27" s="366" t="s">
        <v>35</v>
      </c>
      <c r="E27" s="367">
        <v>180.8</v>
      </c>
      <c r="F27" s="371"/>
      <c r="G27" s="371"/>
    </row>
    <row r="28" spans="1:7" ht="15">
      <c r="A28" s="340"/>
      <c r="B28" s="340"/>
      <c r="C28" s="342"/>
      <c r="D28" s="366"/>
      <c r="E28" s="367"/>
      <c r="F28" s="368"/>
      <c r="G28" s="369"/>
    </row>
    <row r="29" spans="1:7" ht="15">
      <c r="A29" s="340"/>
      <c r="B29" s="340" t="s">
        <v>298</v>
      </c>
      <c r="C29" s="342" t="s">
        <v>676</v>
      </c>
      <c r="D29" s="343"/>
      <c r="E29" s="344"/>
      <c r="F29" s="345"/>
      <c r="G29" s="346"/>
    </row>
    <row r="30" spans="1:7" ht="15">
      <c r="A30" s="340"/>
      <c r="B30" s="340"/>
      <c r="C30" s="342" t="s">
        <v>677</v>
      </c>
      <c r="D30" s="343" t="s">
        <v>678</v>
      </c>
      <c r="E30" s="344">
        <v>1</v>
      </c>
      <c r="F30" s="345"/>
      <c r="G30" s="346"/>
    </row>
    <row r="31" spans="1:7" ht="15">
      <c r="A31" s="340"/>
      <c r="B31" s="340"/>
      <c r="C31" s="342" t="s">
        <v>679</v>
      </c>
      <c r="D31" s="343" t="s">
        <v>678</v>
      </c>
      <c r="E31" s="344">
        <v>1</v>
      </c>
      <c r="F31" s="345"/>
      <c r="G31" s="346"/>
    </row>
    <row r="32" spans="1:7" ht="15">
      <c r="A32" s="340"/>
      <c r="B32" s="340"/>
      <c r="C32" s="342" t="s">
        <v>680</v>
      </c>
      <c r="D32" s="343" t="s">
        <v>681</v>
      </c>
      <c r="E32" s="344">
        <v>1</v>
      </c>
      <c r="F32" s="372"/>
      <c r="G32" s="372"/>
    </row>
    <row r="33" spans="1:7" ht="15">
      <c r="A33" s="359"/>
      <c r="B33" s="373"/>
      <c r="C33" s="373"/>
      <c r="D33" s="366"/>
      <c r="E33" s="367"/>
      <c r="F33" s="368"/>
      <c r="G33" s="369"/>
    </row>
    <row r="34" spans="1:7" ht="15">
      <c r="A34" s="340"/>
      <c r="B34" s="340"/>
      <c r="C34" s="350" t="s">
        <v>682</v>
      </c>
      <c r="D34" s="343"/>
      <c r="E34" s="344"/>
      <c r="F34" s="345"/>
      <c r="G34" s="346"/>
    </row>
    <row r="35" spans="1:7" ht="30">
      <c r="A35" s="374"/>
      <c r="B35" s="340" t="s">
        <v>300</v>
      </c>
      <c r="C35" s="342" t="s">
        <v>683</v>
      </c>
      <c r="D35" s="343"/>
      <c r="E35" s="344"/>
      <c r="F35" s="345"/>
      <c r="G35" s="346"/>
    </row>
    <row r="36" spans="1:7" ht="45">
      <c r="A36" s="340"/>
      <c r="B36" s="340"/>
      <c r="C36" s="342" t="s">
        <v>684</v>
      </c>
      <c r="D36" s="343"/>
      <c r="E36" s="344"/>
      <c r="F36" s="345"/>
      <c r="G36" s="346"/>
    </row>
    <row r="37" spans="1:7" ht="15">
      <c r="A37" s="340"/>
      <c r="B37" s="340"/>
      <c r="C37" s="342" t="s">
        <v>685</v>
      </c>
      <c r="D37" s="343" t="s">
        <v>686</v>
      </c>
      <c r="E37" s="344">
        <v>85</v>
      </c>
      <c r="F37" s="372"/>
      <c r="G37" s="372"/>
    </row>
    <row r="38" spans="1:7" ht="15">
      <c r="A38" s="375" t="s">
        <v>22</v>
      </c>
      <c r="B38" s="340"/>
      <c r="C38" s="342"/>
      <c r="D38" s="343"/>
      <c r="E38" s="344"/>
      <c r="F38" s="345"/>
      <c r="G38" s="346"/>
    </row>
    <row r="39" spans="1:7" ht="15">
      <c r="A39" s="376"/>
      <c r="B39" s="341"/>
      <c r="C39" s="342"/>
      <c r="D39" s="343"/>
      <c r="E39" s="344"/>
      <c r="F39" s="345"/>
      <c r="G39" s="346"/>
    </row>
    <row r="40" spans="1:7" ht="15">
      <c r="A40" s="376"/>
      <c r="B40" s="349"/>
      <c r="C40" s="350" t="s">
        <v>687</v>
      </c>
      <c r="D40" s="351"/>
      <c r="E40" s="352"/>
      <c r="F40" s="353"/>
      <c r="G40" s="354">
        <f>SUM(G6:G39)</f>
        <v>0</v>
      </c>
    </row>
    <row r="41" spans="1:7" ht="15">
      <c r="A41" s="376"/>
      <c r="B41" s="377"/>
      <c r="C41" s="360"/>
      <c r="G41" s="378"/>
    </row>
  </sheetData>
  <sheetProtection selectLockedCells="1" selectUnlockedCells="1"/>
  <printOptions/>
  <pageMargins left="0.9840277777777777" right="0.19652777777777777" top="0.7875" bottom="0.7875" header="0.5118055555555555" footer="0"/>
  <pageSetup horizontalDpi="300" verticalDpi="300" orientation="portrait" paperSize="9" scale="54" r:id="rId1"/>
  <headerFooter alignWithMargins="0">
    <oddFooter>&amp;C&amp;P/&amp;N</oddFooter>
  </headerFooter>
</worksheet>
</file>

<file path=xl/worksheets/sheet22.xml><?xml version="1.0" encoding="utf-8"?>
<worksheet xmlns="http://schemas.openxmlformats.org/spreadsheetml/2006/main" xmlns:r="http://schemas.openxmlformats.org/officeDocument/2006/relationships">
  <sheetPr>
    <tabColor indexed="13"/>
  </sheetPr>
  <dimension ref="A1:G24"/>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50390625" style="167" customWidth="1"/>
    <col min="2" max="2" width="6.50390625" style="150" customWidth="1"/>
    <col min="3" max="3" width="49.625" style="135" customWidth="1"/>
    <col min="4" max="4" width="13.875" style="3" customWidth="1"/>
    <col min="5" max="5" width="12.00390625" style="3" customWidth="1"/>
    <col min="6" max="6" width="10.50390625" style="3" customWidth="1"/>
    <col min="7" max="7" width="13.50390625" style="333" customWidth="1"/>
    <col min="8" max="245" width="9.125" style="114" customWidth="1"/>
    <col min="246" max="16384" width="9.125" style="115" customWidth="1"/>
  </cols>
  <sheetData>
    <row r="1" spans="1:7" ht="17.25">
      <c r="A1" s="379"/>
      <c r="B1" s="380"/>
      <c r="C1" s="381"/>
      <c r="D1" s="382"/>
      <c r="E1" s="383"/>
      <c r="F1" s="384"/>
      <c r="G1" s="385"/>
    </row>
    <row r="2" spans="1:7" ht="17.25">
      <c r="A2" s="340"/>
      <c r="B2" s="341"/>
      <c r="C2" s="386" t="s">
        <v>272</v>
      </c>
      <c r="D2" s="382"/>
      <c r="E2" s="383"/>
      <c r="F2" s="384"/>
      <c r="G2" s="385"/>
    </row>
    <row r="3" spans="1:7" ht="17.25">
      <c r="A3" s="340"/>
      <c r="B3" s="341"/>
      <c r="C3" s="381"/>
      <c r="D3" s="382"/>
      <c r="E3" s="383"/>
      <c r="F3" s="384"/>
      <c r="G3" s="385"/>
    </row>
    <row r="4" spans="1:7" ht="93.75" customHeight="1">
      <c r="A4" s="340"/>
      <c r="B4" s="341"/>
      <c r="C4" s="381" t="s">
        <v>688</v>
      </c>
      <c r="D4" s="382"/>
      <c r="E4" s="383"/>
      <c r="F4" s="384"/>
      <c r="G4" s="385"/>
    </row>
    <row r="5" spans="1:7" ht="17.25">
      <c r="A5" s="348"/>
      <c r="B5" s="349"/>
      <c r="C5" s="381"/>
      <c r="D5" s="387"/>
      <c r="E5" s="388"/>
      <c r="F5" s="389"/>
      <c r="G5" s="390"/>
    </row>
    <row r="6" spans="1:7" ht="17.25">
      <c r="A6" s="348"/>
      <c r="B6" s="349"/>
      <c r="C6" s="381" t="s">
        <v>689</v>
      </c>
      <c r="D6" s="387"/>
      <c r="E6" s="388"/>
      <c r="F6" s="389"/>
      <c r="G6" s="390"/>
    </row>
    <row r="7" spans="1:7" ht="17.25">
      <c r="A7" s="348"/>
      <c r="B7" s="349"/>
      <c r="C7" s="381" t="s">
        <v>690</v>
      </c>
      <c r="D7" s="387"/>
      <c r="E7" s="388"/>
      <c r="F7" s="389"/>
      <c r="G7" s="390"/>
    </row>
    <row r="8" spans="1:7" ht="17.25">
      <c r="A8" s="348"/>
      <c r="B8" s="349"/>
      <c r="C8" s="381" t="s">
        <v>691</v>
      </c>
      <c r="D8" s="387"/>
      <c r="E8" s="388"/>
      <c r="F8" s="389"/>
      <c r="G8" s="390"/>
    </row>
    <row r="9" spans="1:7" ht="17.25">
      <c r="A9" s="348"/>
      <c r="B9" s="349"/>
      <c r="C9" s="381" t="s">
        <v>692</v>
      </c>
      <c r="D9" s="387"/>
      <c r="E9" s="388"/>
      <c r="F9" s="389"/>
      <c r="G9" s="390"/>
    </row>
    <row r="10" spans="1:7" ht="17.25">
      <c r="A10" s="348"/>
      <c r="B10" s="349"/>
      <c r="C10" s="381" t="s">
        <v>693</v>
      </c>
      <c r="D10" s="387"/>
      <c r="E10" s="388"/>
      <c r="F10" s="389"/>
      <c r="G10" s="390"/>
    </row>
    <row r="11" spans="1:7" ht="17.25">
      <c r="A11" s="348"/>
      <c r="B11" s="349"/>
      <c r="C11" s="381" t="s">
        <v>694</v>
      </c>
      <c r="D11" s="387"/>
      <c r="E11" s="388"/>
      <c r="F11" s="389"/>
      <c r="G11" s="390"/>
    </row>
    <row r="12" spans="1:7" ht="22.5" customHeight="1">
      <c r="A12" s="348"/>
      <c r="B12" s="349"/>
      <c r="C12" s="381" t="s">
        <v>695</v>
      </c>
      <c r="D12" s="387"/>
      <c r="E12" s="388"/>
      <c r="F12" s="389"/>
      <c r="G12" s="390"/>
    </row>
    <row r="13" spans="1:7" ht="34.5">
      <c r="A13" s="348"/>
      <c r="B13" s="349"/>
      <c r="C13" s="381" t="s">
        <v>696</v>
      </c>
      <c r="D13" s="387"/>
      <c r="E13" s="388"/>
      <c r="F13" s="389"/>
      <c r="G13" s="390"/>
    </row>
    <row r="14" spans="1:7" ht="22.5" customHeight="1">
      <c r="A14" s="348"/>
      <c r="B14" s="349"/>
      <c r="C14" s="381" t="s">
        <v>697</v>
      </c>
      <c r="D14" s="387"/>
      <c r="E14" s="388"/>
      <c r="F14" s="389"/>
      <c r="G14" s="390"/>
    </row>
    <row r="15" spans="1:7" ht="20.25" customHeight="1">
      <c r="A15" s="348"/>
      <c r="B15" s="349"/>
      <c r="C15" s="381" t="s">
        <v>698</v>
      </c>
      <c r="D15" s="387"/>
      <c r="E15" s="388"/>
      <c r="F15" s="389"/>
      <c r="G15" s="390"/>
    </row>
    <row r="16" spans="1:7" ht="164.25" customHeight="1">
      <c r="A16" s="348"/>
      <c r="B16" s="349"/>
      <c r="C16" s="381" t="s">
        <v>699</v>
      </c>
      <c r="D16" s="387"/>
      <c r="E16" s="388"/>
      <c r="F16" s="389"/>
      <c r="G16" s="390"/>
    </row>
    <row r="17" spans="1:7" ht="17.25">
      <c r="A17" s="348"/>
      <c r="B17" s="349"/>
      <c r="C17" s="381" t="s">
        <v>700</v>
      </c>
      <c r="D17" s="387"/>
      <c r="E17" s="388"/>
      <c r="F17" s="389"/>
      <c r="G17" s="390"/>
    </row>
    <row r="18" spans="1:7" ht="53.25" customHeight="1">
      <c r="A18" s="348"/>
      <c r="B18" s="349"/>
      <c r="C18" s="381" t="s">
        <v>701</v>
      </c>
      <c r="D18" s="387"/>
      <c r="E18" s="388"/>
      <c r="F18" s="389"/>
      <c r="G18" s="390"/>
    </row>
    <row r="19" spans="1:7" ht="42.75" customHeight="1">
      <c r="A19" s="348"/>
      <c r="B19" s="349"/>
      <c r="C19" s="381" t="s">
        <v>702</v>
      </c>
      <c r="D19" s="387"/>
      <c r="E19" s="388"/>
      <c r="F19" s="389"/>
      <c r="G19" s="390"/>
    </row>
    <row r="20" spans="1:7" ht="168.75" customHeight="1">
      <c r="A20" s="348"/>
      <c r="B20" s="349"/>
      <c r="C20" s="381" t="s">
        <v>703</v>
      </c>
      <c r="D20" s="387"/>
      <c r="E20" s="388"/>
      <c r="F20" s="389"/>
      <c r="G20" s="390"/>
    </row>
    <row r="21" spans="1:7" ht="17.25">
      <c r="A21" s="348"/>
      <c r="B21" s="349"/>
      <c r="C21" s="386"/>
      <c r="D21" s="387"/>
      <c r="E21" s="388"/>
      <c r="F21" s="389"/>
      <c r="G21" s="390"/>
    </row>
    <row r="22" spans="1:7" ht="17.25">
      <c r="A22" s="340"/>
      <c r="B22" s="340"/>
      <c r="C22" s="381"/>
      <c r="D22" s="382"/>
      <c r="E22" s="383"/>
      <c r="F22" s="384"/>
      <c r="G22" s="385"/>
    </row>
    <row r="23" spans="1:7" ht="17.25">
      <c r="A23" s="340"/>
      <c r="B23" s="340"/>
      <c r="C23" s="391" t="s">
        <v>704</v>
      </c>
      <c r="D23" s="387" t="s">
        <v>681</v>
      </c>
      <c r="E23" s="388">
        <v>1</v>
      </c>
      <c r="F23" s="384"/>
      <c r="G23" s="392"/>
    </row>
    <row r="24" spans="1:7" ht="17.25">
      <c r="A24" s="340"/>
      <c r="B24" s="349"/>
      <c r="C24" s="391" t="s">
        <v>687</v>
      </c>
      <c r="D24" s="387"/>
      <c r="E24" s="388"/>
      <c r="F24" s="389"/>
      <c r="G24" s="390">
        <f>SUM(G22:G23)</f>
        <v>0</v>
      </c>
    </row>
  </sheetData>
  <sheetProtection selectLockedCells="1" selectUnlockedCells="1"/>
  <printOptions/>
  <pageMargins left="0.9840277777777777" right="0.19652777777777777" top="0.7875" bottom="0.7875" header="0.5118055555555555" footer="0"/>
  <pageSetup horizontalDpi="300" verticalDpi="300" orientation="portrait" paperSize="9" scale="75" r:id="rId1"/>
  <headerFooter alignWithMargins="0">
    <oddFooter>&amp;C&amp;P/&amp;N</oddFooter>
  </headerFooter>
</worksheet>
</file>

<file path=xl/worksheets/sheet23.xml><?xml version="1.0" encoding="utf-8"?>
<worksheet xmlns="http://schemas.openxmlformats.org/spreadsheetml/2006/main" xmlns:r="http://schemas.openxmlformats.org/officeDocument/2006/relationships">
  <dimension ref="A1:B26"/>
  <sheetViews>
    <sheetView view="pageBreakPreview" zoomScaleNormal="115"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9.625" style="393" customWidth="1"/>
    <col min="2" max="2" width="72.625" style="394" customWidth="1"/>
    <col min="3" max="16384" width="9.125" style="395" customWidth="1"/>
  </cols>
  <sheetData>
    <row r="1" spans="1:2" s="397" customFormat="1" ht="14.25">
      <c r="A1" s="396" t="s">
        <v>705</v>
      </c>
      <c r="B1" s="397" t="s">
        <v>706</v>
      </c>
    </row>
    <row r="3" spans="1:2" ht="13.5">
      <c r="A3" s="393" t="s">
        <v>707</v>
      </c>
      <c r="B3" s="398" t="s">
        <v>708</v>
      </c>
    </row>
    <row r="4" ht="13.5">
      <c r="B4" s="398" t="s">
        <v>709</v>
      </c>
    </row>
    <row r="5" ht="13.5">
      <c r="B5" s="398" t="s">
        <v>710</v>
      </c>
    </row>
    <row r="6" ht="13.5">
      <c r="B6" s="398"/>
    </row>
    <row r="7" spans="1:2" ht="13.5">
      <c r="A7" s="393" t="s">
        <v>711</v>
      </c>
      <c r="B7" s="398" t="s">
        <v>712</v>
      </c>
    </row>
    <row r="8" ht="13.5">
      <c r="B8" s="398" t="s">
        <v>713</v>
      </c>
    </row>
    <row r="9" ht="13.5">
      <c r="B9" s="398" t="s">
        <v>714</v>
      </c>
    </row>
    <row r="10" ht="13.5">
      <c r="B10" s="398"/>
    </row>
    <row r="11" spans="1:2" ht="13.5">
      <c r="A11" s="393" t="s">
        <v>715</v>
      </c>
      <c r="B11" s="398" t="s">
        <v>716</v>
      </c>
    </row>
    <row r="12" spans="1:2" ht="13.5">
      <c r="A12" s="399" t="s">
        <v>717</v>
      </c>
      <c r="B12" s="394" t="s">
        <v>718</v>
      </c>
    </row>
    <row r="13" ht="13.5">
      <c r="A13" s="399"/>
    </row>
    <row r="14" ht="13.5">
      <c r="A14" s="399"/>
    </row>
    <row r="16" spans="1:2" ht="13.5">
      <c r="A16" s="393">
        <v>1</v>
      </c>
      <c r="B16" s="394" t="s">
        <v>719</v>
      </c>
    </row>
    <row r="17" spans="1:2" ht="41.25">
      <c r="A17" s="393">
        <f aca="true" t="shared" si="0" ref="A17:A26">A16+1</f>
        <v>2</v>
      </c>
      <c r="B17" s="394" t="s">
        <v>720</v>
      </c>
    </row>
    <row r="18" spans="1:2" ht="27">
      <c r="A18" s="393">
        <f t="shared" si="0"/>
        <v>3</v>
      </c>
      <c r="B18" s="394" t="s">
        <v>721</v>
      </c>
    </row>
    <row r="19" spans="1:2" ht="27">
      <c r="A19" s="393">
        <f t="shared" si="0"/>
        <v>4</v>
      </c>
      <c r="B19" s="394" t="s">
        <v>722</v>
      </c>
    </row>
    <row r="20" spans="1:2" ht="27">
      <c r="A20" s="393">
        <f t="shared" si="0"/>
        <v>5</v>
      </c>
      <c r="B20" s="394" t="s">
        <v>723</v>
      </c>
    </row>
    <row r="21" spans="1:2" ht="13.5">
      <c r="A21" s="393">
        <f t="shared" si="0"/>
        <v>6</v>
      </c>
      <c r="B21" s="394" t="s">
        <v>724</v>
      </c>
    </row>
    <row r="22" spans="1:2" ht="41.25">
      <c r="A22" s="393">
        <f t="shared" si="0"/>
        <v>7</v>
      </c>
      <c r="B22" s="394" t="s">
        <v>725</v>
      </c>
    </row>
    <row r="23" spans="1:2" ht="27">
      <c r="A23" s="393">
        <f t="shared" si="0"/>
        <v>8</v>
      </c>
      <c r="B23" s="394" t="s">
        <v>726</v>
      </c>
    </row>
    <row r="24" spans="1:2" ht="27">
      <c r="A24" s="393">
        <f t="shared" si="0"/>
        <v>9</v>
      </c>
      <c r="B24" s="394" t="s">
        <v>727</v>
      </c>
    </row>
    <row r="25" spans="1:2" ht="27">
      <c r="A25" s="393">
        <f t="shared" si="0"/>
        <v>10</v>
      </c>
      <c r="B25" s="394" t="s">
        <v>728</v>
      </c>
    </row>
    <row r="26" spans="1:2" ht="151.5">
      <c r="A26" s="393">
        <f t="shared" si="0"/>
        <v>11</v>
      </c>
      <c r="B26" s="400" t="s">
        <v>729</v>
      </c>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1"/>
  <headerFooter alignWithMargins="0">
    <oddHeader>&amp;R            PINSS d.o.o. Nova Gorica</oddHeader>
    <oddFooter>&amp;L             &amp;F&amp;RStran &amp;P (&amp;N)</oddFooter>
  </headerFooter>
</worksheet>
</file>

<file path=xl/worksheets/sheet24.xml><?xml version="1.0" encoding="utf-8"?>
<worksheet xmlns="http://schemas.openxmlformats.org/spreadsheetml/2006/main" xmlns:r="http://schemas.openxmlformats.org/officeDocument/2006/relationships">
  <dimension ref="A1:H29"/>
  <sheetViews>
    <sheetView view="pageBreakPreview" zoomScaleNormal="12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9.625" style="401" customWidth="1"/>
    <col min="2" max="2" width="0" style="401" hidden="1" customWidth="1"/>
    <col min="3" max="3" width="60.625" style="395" customWidth="1"/>
    <col min="4" max="6" width="0" style="395" hidden="1" customWidth="1"/>
    <col min="7" max="7" width="12.625" style="402" customWidth="1"/>
    <col min="8" max="8" width="10.875" style="402" customWidth="1"/>
    <col min="9" max="9" width="8.00390625" style="395" customWidth="1"/>
    <col min="10" max="16384" width="9.125" style="395" customWidth="1"/>
  </cols>
  <sheetData>
    <row r="1" spans="1:8" ht="14.25">
      <c r="A1" s="397" t="s">
        <v>705</v>
      </c>
      <c r="B1" s="397"/>
      <c r="C1" s="397" t="s">
        <v>730</v>
      </c>
      <c r="D1" s="397"/>
      <c r="E1" s="397"/>
      <c r="F1" s="397"/>
      <c r="G1" s="397"/>
      <c r="H1" s="395"/>
    </row>
    <row r="3" spans="1:3" ht="13.5">
      <c r="A3" s="401" t="s">
        <v>707</v>
      </c>
      <c r="C3" s="398" t="str">
        <f>'0.1'!B3</f>
        <v>Občina Ajdovščina</v>
      </c>
    </row>
    <row r="4" ht="13.5">
      <c r="C4" s="398" t="str">
        <f>'0.1'!B4</f>
        <v>Cesta 5. maja 6a</v>
      </c>
    </row>
    <row r="5" ht="13.5">
      <c r="C5" s="398" t="str">
        <f>'0.1'!B5</f>
        <v>5270 Ajdovščina</v>
      </c>
    </row>
    <row r="6" ht="13.5">
      <c r="C6" s="398"/>
    </row>
    <row r="7" spans="1:3" ht="13.5">
      <c r="A7" s="401" t="s">
        <v>711</v>
      </c>
      <c r="C7" s="398" t="str">
        <f>'0.1'!B7</f>
        <v>UREDITEV VAŠKEGA JEDRA V KRAJEVNI </v>
      </c>
    </row>
    <row r="8" ht="13.5">
      <c r="C8" s="398" t="str">
        <f>'0.1'!B8</f>
        <v>SKUPNOSTI CESTA</v>
      </c>
    </row>
    <row r="9" ht="13.5">
      <c r="C9" s="398" t="str">
        <f>'0.1'!B9</f>
        <v>VEČNAMENSKI OBJEKT IN PARKIRIŠČE</v>
      </c>
    </row>
    <row r="10" ht="13.5">
      <c r="C10" s="398"/>
    </row>
    <row r="11" spans="1:3" ht="13.5">
      <c r="A11" s="401" t="s">
        <v>715</v>
      </c>
      <c r="C11" s="398" t="str">
        <f>'0.1'!B11</f>
        <v>13-11-02-2</v>
      </c>
    </row>
    <row r="12" ht="13.5">
      <c r="A12" s="399"/>
    </row>
    <row r="16" spans="1:7" ht="13.5">
      <c r="A16" s="401" t="str">
        <f>'1.1'!A1</f>
        <v>1.1</v>
      </c>
      <c r="C16" s="395" t="str">
        <f>'1.1'!C1</f>
        <v>ZUNANJI VODOVOD</v>
      </c>
      <c r="G16" s="402">
        <f>'1.1'!G1</f>
        <v>0</v>
      </c>
    </row>
    <row r="17" spans="1:7" ht="13.5">
      <c r="A17" s="401" t="str">
        <f>'1.2'!A1</f>
        <v>1.2</v>
      </c>
      <c r="C17" s="395" t="str">
        <f>'1.2'!C1</f>
        <v>NOTRANJI VODOVOD </v>
      </c>
      <c r="G17" s="402">
        <f>'1.2'!G1</f>
        <v>0</v>
      </c>
    </row>
    <row r="19" spans="1:7" ht="13.5">
      <c r="A19" s="401" t="str">
        <f>'2.1'!A1</f>
        <v>2.1</v>
      </c>
      <c r="C19" s="395" t="str">
        <f>'2.1'!C1</f>
        <v>STROJNICA OGREVANJE- HLAJENJE</v>
      </c>
      <c r="G19" s="402">
        <f>'2.1'!G1</f>
        <v>0</v>
      </c>
    </row>
    <row r="20" spans="1:7" ht="13.5">
      <c r="A20" s="401" t="str">
        <f>'2.2'!A1</f>
        <v>2.2</v>
      </c>
      <c r="C20" s="395" t="str">
        <f>'2.2'!C1</f>
        <v>TALNO GRETJE </v>
      </c>
      <c r="G20" s="402">
        <f>'2.2'!G1</f>
        <v>0</v>
      </c>
    </row>
    <row r="21" spans="1:7" ht="13.5">
      <c r="A21" s="401" t="str">
        <f>'2.3'!A1</f>
        <v>2.3</v>
      </c>
      <c r="C21" s="395" t="str">
        <f>'2.3'!C1</f>
        <v>KLIMATI - OGREVANJE IN HLAJENJE</v>
      </c>
      <c r="G21" s="402">
        <f>'2.3'!G1</f>
        <v>0</v>
      </c>
    </row>
    <row r="22" spans="1:7" ht="13.5">
      <c r="A22" s="401" t="str">
        <f>'2.4'!A1</f>
        <v>2.4</v>
      </c>
      <c r="C22" s="395" t="str">
        <f>'2.4'!C1</f>
        <v>DX HLAJENJE</v>
      </c>
      <c r="G22" s="402">
        <f>'2.4'!G1</f>
        <v>0</v>
      </c>
    </row>
    <row r="24" spans="1:7" ht="13.5">
      <c r="A24" s="401" t="str">
        <f>'3.1'!A1</f>
        <v>3.1</v>
      </c>
      <c r="C24" s="395" t="str">
        <f>'3.1'!C1</f>
        <v>VENTILACIJA TELOVADNICA - KLIMAT KN.01</v>
      </c>
      <c r="G24" s="402">
        <f>'3.1'!G1</f>
        <v>0</v>
      </c>
    </row>
    <row r="25" spans="1:7" ht="13.5">
      <c r="A25" s="401" t="str">
        <f>'3.2'!A1</f>
        <v>3.2</v>
      </c>
      <c r="C25" s="395" t="str">
        <f>'3.2'!C1</f>
        <v>ODVODNA VENTILACIJA </v>
      </c>
      <c r="G25" s="402">
        <f>'3.2'!G1</f>
        <v>0</v>
      </c>
    </row>
    <row r="27" spans="1:8" ht="13.5">
      <c r="A27" s="403"/>
      <c r="B27" s="403"/>
      <c r="C27" s="404" t="s">
        <v>731</v>
      </c>
      <c r="D27" s="403"/>
      <c r="E27" s="403"/>
      <c r="F27" s="403"/>
      <c r="G27" s="405">
        <f>SUM(G16:G26)</f>
        <v>0</v>
      </c>
      <c r="H27" s="395"/>
    </row>
    <row r="28" spans="3:7" ht="13.5">
      <c r="C28" s="395" t="s">
        <v>732</v>
      </c>
      <c r="G28" s="402">
        <f>G27*0.22</f>
        <v>0</v>
      </c>
    </row>
    <row r="29" spans="3:7" ht="13.5">
      <c r="C29" s="395" t="s">
        <v>733</v>
      </c>
      <c r="G29" s="402">
        <f>G27+G28</f>
        <v>0</v>
      </c>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1"/>
  <headerFooter alignWithMargins="0">
    <oddHeader>&amp;R             PINSS d.o.o. Nova Gorica</oddHeader>
    <oddFooter>&amp;L             &amp;F&amp;RStran &amp;P (&amp;N)</oddFooter>
  </headerFooter>
</worksheet>
</file>

<file path=xl/worksheets/sheet25.xml><?xml version="1.0" encoding="utf-8"?>
<worksheet xmlns="http://schemas.openxmlformats.org/spreadsheetml/2006/main" xmlns:r="http://schemas.openxmlformats.org/officeDocument/2006/relationships">
  <dimension ref="A1:X73"/>
  <sheetViews>
    <sheetView view="pageBreakPreview" zoomScaleNormal="13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5.625" style="406" customWidth="1"/>
    <col min="2" max="2" width="5.625" style="402" customWidth="1"/>
    <col min="3" max="3" width="50.625" style="407" customWidth="1"/>
    <col min="4" max="4" width="6.625" style="408" customWidth="1"/>
    <col min="5" max="5" width="7.625" style="409" customWidth="1"/>
    <col min="6" max="7" width="10.625" style="410" customWidth="1"/>
    <col min="8" max="10" width="9.375" style="402" customWidth="1"/>
    <col min="11" max="24" width="9.125" style="402" customWidth="1"/>
    <col min="25" max="16384" width="9.125" style="395" customWidth="1"/>
  </cols>
  <sheetData>
    <row r="1" spans="1:7" s="395" customFormat="1" ht="14.25">
      <c r="A1" s="411" t="s">
        <v>734</v>
      </c>
      <c r="B1" s="397"/>
      <c r="C1" s="412" t="s">
        <v>735</v>
      </c>
      <c r="D1" s="413"/>
      <c r="E1" s="414"/>
      <c r="F1" s="415"/>
      <c r="G1" s="415">
        <f>+G73</f>
        <v>0</v>
      </c>
    </row>
    <row r="3" spans="1:7" s="395" customFormat="1" ht="13.5">
      <c r="A3" s="416" t="s">
        <v>736</v>
      </c>
      <c r="B3" s="417"/>
      <c r="C3" s="418" t="s">
        <v>653</v>
      </c>
      <c r="D3" s="419" t="s">
        <v>737</v>
      </c>
      <c r="E3" s="420" t="s">
        <v>738</v>
      </c>
      <c r="F3" s="421" t="s">
        <v>739</v>
      </c>
      <c r="G3" s="421" t="s">
        <v>740</v>
      </c>
    </row>
    <row r="4" spans="1:7" s="395" customFormat="1" ht="13.5">
      <c r="A4" s="406"/>
      <c r="B4" s="402"/>
      <c r="C4" s="422"/>
      <c r="D4" s="408"/>
      <c r="E4" s="409"/>
      <c r="F4" s="410"/>
      <c r="G4" s="410" t="str">
        <f>IF(E4&lt;&gt;0,E4*F4," ")</f>
        <v> </v>
      </c>
    </row>
    <row r="5" spans="1:9" s="395" customFormat="1" ht="13.5" customHeight="1">
      <c r="A5" s="406">
        <f>COUNT($A$13:A13)+1</f>
        <v>1</v>
      </c>
      <c r="B5" s="402"/>
      <c r="C5" s="422" t="s">
        <v>741</v>
      </c>
      <c r="D5" s="408"/>
      <c r="E5" s="409"/>
      <c r="F5" s="410"/>
      <c r="G5" s="410"/>
      <c r="H5" s="402"/>
      <c r="I5" s="402"/>
    </row>
    <row r="6" spans="1:9" s="395" customFormat="1" ht="27">
      <c r="A6" s="406"/>
      <c r="B6" s="402"/>
      <c r="C6" s="422" t="s">
        <v>742</v>
      </c>
      <c r="D6" s="408"/>
      <c r="E6" s="409"/>
      <c r="F6" s="410"/>
      <c r="G6" s="410"/>
      <c r="H6" s="402"/>
      <c r="I6" s="402"/>
    </row>
    <row r="7" spans="1:9" s="395" customFormat="1" ht="13.5">
      <c r="A7" s="406"/>
      <c r="B7" s="423" t="s">
        <v>743</v>
      </c>
      <c r="C7" s="422" t="s">
        <v>744</v>
      </c>
      <c r="D7" s="408" t="s">
        <v>745</v>
      </c>
      <c r="E7" s="409">
        <v>1</v>
      </c>
      <c r="F7" s="410"/>
      <c r="G7" s="410">
        <f>E7*F7</f>
        <v>0</v>
      </c>
      <c r="H7" s="402"/>
      <c r="I7" s="402"/>
    </row>
    <row r="9" spans="1:7" ht="13.5">
      <c r="A9" s="406">
        <f>1+COUNT(A$2:A8)</f>
        <v>2</v>
      </c>
      <c r="C9" s="400" t="s">
        <v>746</v>
      </c>
      <c r="D9" s="424"/>
      <c r="E9" s="425"/>
      <c r="F9" s="426"/>
      <c r="G9" s="426" t="str">
        <f>IF(E9&lt;&gt;0,E9*F9," ")</f>
        <v> </v>
      </c>
    </row>
    <row r="10" spans="3:7" ht="96">
      <c r="C10" s="400" t="s">
        <v>747</v>
      </c>
      <c r="D10" s="424"/>
      <c r="E10" s="425"/>
      <c r="F10" s="426"/>
      <c r="G10" s="426" t="str">
        <f>IF(E10&lt;&gt;0,E10*F10," ")</f>
        <v> </v>
      </c>
    </row>
    <row r="11" spans="3:7" ht="13.5">
      <c r="C11" s="400" t="s">
        <v>748</v>
      </c>
      <c r="D11" s="424"/>
      <c r="E11" s="425"/>
      <c r="F11" s="426"/>
      <c r="G11" s="426" t="str">
        <f>IF(E11&lt;&gt;0,E11*F11," ")</f>
        <v> </v>
      </c>
    </row>
    <row r="12" spans="2:7" ht="13.5">
      <c r="B12" s="402" t="s">
        <v>743</v>
      </c>
      <c r="C12" s="400" t="s">
        <v>749</v>
      </c>
      <c r="D12" s="424" t="s">
        <v>750</v>
      </c>
      <c r="E12" s="425">
        <v>12</v>
      </c>
      <c r="F12" s="426"/>
      <c r="G12" s="426">
        <f>IF(E12&lt;&gt;0,E12*F12," ")</f>
        <v>0</v>
      </c>
    </row>
    <row r="13" spans="3:7" ht="13.5" customHeight="1">
      <c r="C13" s="422"/>
      <c r="F13" s="426"/>
      <c r="G13" s="426" t="str">
        <f>IF(E13&lt;&gt;0,E13*F13," ")</f>
        <v> </v>
      </c>
    </row>
    <row r="14" spans="1:9" s="395" customFormat="1" ht="13.5">
      <c r="A14" s="406">
        <f>COUNT($A$4:A13)+1</f>
        <v>3</v>
      </c>
      <c r="B14" s="402"/>
      <c r="C14" s="422" t="s">
        <v>751</v>
      </c>
      <c r="D14" s="408"/>
      <c r="E14" s="409"/>
      <c r="F14" s="410"/>
      <c r="G14" s="410"/>
      <c r="H14" s="402"/>
      <c r="I14" s="402"/>
    </row>
    <row r="15" spans="1:9" s="395" customFormat="1" ht="27">
      <c r="A15" s="406"/>
      <c r="B15" s="402"/>
      <c r="C15" s="427" t="s">
        <v>752</v>
      </c>
      <c r="D15" s="408"/>
      <c r="E15" s="409"/>
      <c r="F15" s="410"/>
      <c r="G15" s="410"/>
      <c r="H15" s="402"/>
      <c r="I15" s="402"/>
    </row>
    <row r="16" spans="1:9" s="395" customFormat="1" ht="13.5">
      <c r="A16" s="406"/>
      <c r="B16" s="423" t="s">
        <v>753</v>
      </c>
      <c r="C16" s="427" t="s">
        <v>754</v>
      </c>
      <c r="D16" s="408"/>
      <c r="E16" s="409"/>
      <c r="F16" s="410"/>
      <c r="G16" s="410"/>
      <c r="H16" s="402"/>
      <c r="I16" s="402"/>
    </row>
    <row r="17" spans="1:9" s="395" customFormat="1" ht="13.5">
      <c r="A17" s="406"/>
      <c r="B17" s="423" t="s">
        <v>743</v>
      </c>
      <c r="C17" s="427" t="s">
        <v>755</v>
      </c>
      <c r="H17" s="402"/>
      <c r="I17" s="402"/>
    </row>
    <row r="18" spans="1:9" s="395" customFormat="1" ht="13.5">
      <c r="A18" s="406"/>
      <c r="B18" s="423"/>
      <c r="C18" s="427" t="s">
        <v>756</v>
      </c>
      <c r="D18" s="408"/>
      <c r="E18" s="409"/>
      <c r="F18" s="410"/>
      <c r="G18" s="410"/>
      <c r="H18" s="402"/>
      <c r="I18" s="402"/>
    </row>
    <row r="19" spans="1:9" s="395" customFormat="1" ht="13.5">
      <c r="A19" s="406"/>
      <c r="B19" s="423"/>
      <c r="C19" s="427" t="s">
        <v>744</v>
      </c>
      <c r="D19" s="408"/>
      <c r="E19" s="409"/>
      <c r="F19" s="410"/>
      <c r="G19" s="410"/>
      <c r="H19" s="402"/>
      <c r="I19" s="402"/>
    </row>
    <row r="20" spans="1:7" s="402" customFormat="1" ht="13.5">
      <c r="A20" s="406"/>
      <c r="B20" s="423"/>
      <c r="C20" s="407" t="s">
        <v>757</v>
      </c>
      <c r="D20" s="408" t="s">
        <v>758</v>
      </c>
      <c r="E20" s="409">
        <v>1</v>
      </c>
      <c r="F20" s="410"/>
      <c r="G20" s="410">
        <f>E20*F20</f>
        <v>0</v>
      </c>
    </row>
    <row r="21" spans="1:7" s="430" customFormat="1" ht="14.25">
      <c r="A21" s="406"/>
      <c r="B21" s="428"/>
      <c r="C21" s="407"/>
      <c r="D21" s="408"/>
      <c r="E21" s="409"/>
      <c r="F21" s="429"/>
      <c r="G21" s="410"/>
    </row>
    <row r="22" spans="1:9" s="395" customFormat="1" ht="13.5">
      <c r="A22" s="406">
        <f>COUNT($A$4:A21)+1</f>
        <v>4</v>
      </c>
      <c r="B22" s="402"/>
      <c r="C22" s="422" t="s">
        <v>759</v>
      </c>
      <c r="D22" s="408"/>
      <c r="E22" s="409"/>
      <c r="F22" s="410"/>
      <c r="G22" s="410"/>
      <c r="H22" s="402"/>
      <c r="I22" s="402"/>
    </row>
    <row r="23" spans="1:9" s="395" customFormat="1" ht="41.25">
      <c r="A23" s="406"/>
      <c r="B23" s="402"/>
      <c r="C23" s="427" t="s">
        <v>760</v>
      </c>
      <c r="D23" s="408"/>
      <c r="E23" s="409"/>
      <c r="F23" s="410"/>
      <c r="G23" s="410"/>
      <c r="H23" s="402"/>
      <c r="I23" s="402"/>
    </row>
    <row r="24" spans="1:9" s="395" customFormat="1" ht="13.5">
      <c r="A24" s="406"/>
      <c r="B24" s="423" t="s">
        <v>753</v>
      </c>
      <c r="C24" s="427" t="s">
        <v>754</v>
      </c>
      <c r="D24" s="408"/>
      <c r="E24" s="409"/>
      <c r="F24" s="410"/>
      <c r="G24" s="410"/>
      <c r="H24" s="402"/>
      <c r="I24" s="402"/>
    </row>
    <row r="25" spans="1:9" s="395" customFormat="1" ht="13.5">
      <c r="A25" s="406"/>
      <c r="B25" s="423" t="s">
        <v>743</v>
      </c>
      <c r="C25" s="427" t="s">
        <v>761</v>
      </c>
      <c r="H25" s="402"/>
      <c r="I25" s="402"/>
    </row>
    <row r="26" spans="1:9" s="395" customFormat="1" ht="13.5">
      <c r="A26" s="406"/>
      <c r="B26" s="423"/>
      <c r="C26" s="427" t="s">
        <v>762</v>
      </c>
      <c r="D26" s="408"/>
      <c r="E26" s="409"/>
      <c r="F26" s="410"/>
      <c r="G26" s="410"/>
      <c r="H26" s="402"/>
      <c r="I26" s="402"/>
    </row>
    <row r="27" spans="1:9" s="395" customFormat="1" ht="13.5">
      <c r="A27" s="406"/>
      <c r="B27" s="423"/>
      <c r="C27" s="427" t="s">
        <v>763</v>
      </c>
      <c r="D27" s="408"/>
      <c r="E27" s="409"/>
      <c r="F27" s="410"/>
      <c r="G27" s="410"/>
      <c r="H27" s="402"/>
      <c r="I27" s="402"/>
    </row>
    <row r="28" spans="1:9" s="395" customFormat="1" ht="13.5">
      <c r="A28" s="406"/>
      <c r="B28" s="423"/>
      <c r="C28" s="427" t="s">
        <v>744</v>
      </c>
      <c r="D28" s="408"/>
      <c r="E28" s="409"/>
      <c r="F28" s="410"/>
      <c r="G28" s="410"/>
      <c r="H28" s="402"/>
      <c r="I28" s="402"/>
    </row>
    <row r="29" spans="1:7" s="402" customFormat="1" ht="13.5">
      <c r="A29" s="406"/>
      <c r="B29" s="423"/>
      <c r="C29" s="407" t="s">
        <v>757</v>
      </c>
      <c r="D29" s="408" t="s">
        <v>758</v>
      </c>
      <c r="E29" s="409">
        <v>1</v>
      </c>
      <c r="F29" s="410"/>
      <c r="G29" s="410">
        <f>E29*F29</f>
        <v>0</v>
      </c>
    </row>
    <row r="30" spans="1:7" s="430" customFormat="1" ht="14.25">
      <c r="A30" s="406"/>
      <c r="B30" s="428"/>
      <c r="C30" s="407"/>
      <c r="D30" s="408"/>
      <c r="E30" s="409"/>
      <c r="F30" s="429"/>
      <c r="G30" s="410"/>
    </row>
    <row r="31" spans="1:7" s="402" customFormat="1" ht="13.5">
      <c r="A31" s="406">
        <f>COUNT($A$4:A30)+1</f>
        <v>5</v>
      </c>
      <c r="C31" s="395" t="s">
        <v>764</v>
      </c>
      <c r="D31" s="424"/>
      <c r="E31" s="425"/>
      <c r="F31" s="426"/>
      <c r="G31" s="426" t="str">
        <f aca="true" t="shared" si="0" ref="G31:G54">IF(E31&lt;&gt;0,E31*F31," ")</f>
        <v> </v>
      </c>
    </row>
    <row r="32" spans="1:7" s="402" customFormat="1" ht="27">
      <c r="A32" s="406"/>
      <c r="C32" s="395" t="s">
        <v>765</v>
      </c>
      <c r="D32" s="424"/>
      <c r="E32" s="425"/>
      <c r="F32" s="426"/>
      <c r="G32" s="426" t="str">
        <f t="shared" si="0"/>
        <v> </v>
      </c>
    </row>
    <row r="33" spans="1:7" s="402" customFormat="1" ht="13.5">
      <c r="A33" s="406"/>
      <c r="C33" s="395" t="s">
        <v>748</v>
      </c>
      <c r="D33" s="424"/>
      <c r="E33" s="425"/>
      <c r="F33" s="426"/>
      <c r="G33" s="426" t="str">
        <f t="shared" si="0"/>
        <v> </v>
      </c>
    </row>
    <row r="34" spans="1:7" s="402" customFormat="1" ht="13.5">
      <c r="A34" s="406"/>
      <c r="B34" s="402" t="s">
        <v>766</v>
      </c>
      <c r="C34" s="395"/>
      <c r="D34" s="424"/>
      <c r="E34" s="425"/>
      <c r="F34" s="426"/>
      <c r="G34" s="426" t="str">
        <f t="shared" si="0"/>
        <v> </v>
      </c>
    </row>
    <row r="35" spans="1:7" s="402" customFormat="1" ht="13.5">
      <c r="A35" s="406"/>
      <c r="B35" s="402" t="s">
        <v>743</v>
      </c>
      <c r="C35" s="395" t="s">
        <v>767</v>
      </c>
      <c r="D35" s="424" t="s">
        <v>15</v>
      </c>
      <c r="E35" s="425">
        <v>2</v>
      </c>
      <c r="F35" s="426"/>
      <c r="G35" s="426">
        <f t="shared" si="0"/>
        <v>0</v>
      </c>
    </row>
    <row r="36" spans="1:7" s="402" customFormat="1" ht="13.5">
      <c r="A36" s="406"/>
      <c r="C36" s="395"/>
      <c r="D36" s="424"/>
      <c r="E36" s="425"/>
      <c r="F36" s="426"/>
      <c r="G36" s="426" t="str">
        <f t="shared" si="0"/>
        <v> </v>
      </c>
    </row>
    <row r="37" spans="1:7" s="402" customFormat="1" ht="13.5">
      <c r="A37" s="406">
        <f>1+COUNT(A$2:A36)</f>
        <v>6</v>
      </c>
      <c r="C37" s="395" t="s">
        <v>768</v>
      </c>
      <c r="D37" s="424"/>
      <c r="E37" s="425"/>
      <c r="F37" s="426"/>
      <c r="G37" s="426" t="str">
        <f t="shared" si="0"/>
        <v> </v>
      </c>
    </row>
    <row r="38" spans="1:7" s="402" customFormat="1" ht="27">
      <c r="A38" s="406"/>
      <c r="C38" s="395" t="s">
        <v>769</v>
      </c>
      <c r="D38" s="424"/>
      <c r="E38" s="425"/>
      <c r="F38" s="426"/>
      <c r="G38" s="426" t="str">
        <f t="shared" si="0"/>
        <v> </v>
      </c>
    </row>
    <row r="39" spans="1:7" s="402" customFormat="1" ht="13.5">
      <c r="A39" s="406"/>
      <c r="C39" s="395" t="s">
        <v>748</v>
      </c>
      <c r="D39" s="424"/>
      <c r="E39" s="425"/>
      <c r="F39" s="426"/>
      <c r="G39" s="426" t="str">
        <f t="shared" si="0"/>
        <v> </v>
      </c>
    </row>
    <row r="40" spans="1:7" s="402" customFormat="1" ht="13.5">
      <c r="A40" s="406"/>
      <c r="B40" s="402" t="s">
        <v>766</v>
      </c>
      <c r="C40" s="395"/>
      <c r="D40" s="424"/>
      <c r="E40" s="425"/>
      <c r="F40" s="426"/>
      <c r="G40" s="426" t="str">
        <f t="shared" si="0"/>
        <v> </v>
      </c>
    </row>
    <row r="41" spans="1:7" s="402" customFormat="1" ht="13.5">
      <c r="A41" s="406"/>
      <c r="B41" s="402" t="s">
        <v>743</v>
      </c>
      <c r="C41" s="395" t="s">
        <v>770</v>
      </c>
      <c r="D41" s="424" t="s">
        <v>15</v>
      </c>
      <c r="E41" s="425">
        <v>1</v>
      </c>
      <c r="F41" s="426"/>
      <c r="G41" s="426">
        <f t="shared" si="0"/>
        <v>0</v>
      </c>
    </row>
    <row r="42" spans="1:7" s="402" customFormat="1" ht="13.5">
      <c r="A42" s="406"/>
      <c r="C42" s="395"/>
      <c r="D42" s="424"/>
      <c r="E42" s="425"/>
      <c r="F42" s="426"/>
      <c r="G42" s="426" t="str">
        <f t="shared" si="0"/>
        <v> </v>
      </c>
    </row>
    <row r="43" spans="1:7" s="402" customFormat="1" ht="13.5">
      <c r="A43" s="406">
        <f>1+COUNT(A$2:A42)</f>
        <v>7</v>
      </c>
      <c r="C43" s="395" t="s">
        <v>771</v>
      </c>
      <c r="D43" s="424"/>
      <c r="E43" s="425"/>
      <c r="F43" s="426"/>
      <c r="G43" s="426" t="str">
        <f t="shared" si="0"/>
        <v> </v>
      </c>
    </row>
    <row r="44" spans="1:7" s="402" customFormat="1" ht="13.5">
      <c r="A44" s="406"/>
      <c r="C44" s="395" t="s">
        <v>772</v>
      </c>
      <c r="D44" s="424"/>
      <c r="E44" s="425"/>
      <c r="F44" s="426"/>
      <c r="G44" s="426" t="str">
        <f t="shared" si="0"/>
        <v> </v>
      </c>
    </row>
    <row r="45" spans="1:7" s="402" customFormat="1" ht="13.5">
      <c r="A45" s="406"/>
      <c r="C45" s="395" t="s">
        <v>748</v>
      </c>
      <c r="D45" s="424"/>
      <c r="E45" s="425"/>
      <c r="F45" s="426"/>
      <c r="G45" s="426" t="str">
        <f t="shared" si="0"/>
        <v> </v>
      </c>
    </row>
    <row r="46" spans="1:7" s="402" customFormat="1" ht="13.5">
      <c r="A46" s="406"/>
      <c r="B46" s="402" t="s">
        <v>766</v>
      </c>
      <c r="C46" s="395"/>
      <c r="D46" s="424"/>
      <c r="E46" s="425"/>
      <c r="F46" s="426"/>
      <c r="G46" s="426" t="str">
        <f t="shared" si="0"/>
        <v> </v>
      </c>
    </row>
    <row r="47" spans="1:7" s="402" customFormat="1" ht="13.5">
      <c r="A47" s="406"/>
      <c r="B47" s="402" t="s">
        <v>743</v>
      </c>
      <c r="C47" s="395" t="s">
        <v>770</v>
      </c>
      <c r="D47" s="424" t="s">
        <v>15</v>
      </c>
      <c r="E47" s="425">
        <v>1</v>
      </c>
      <c r="F47" s="426"/>
      <c r="G47" s="426">
        <f t="shared" si="0"/>
        <v>0</v>
      </c>
    </row>
    <row r="48" spans="1:7" s="402" customFormat="1" ht="13.5">
      <c r="A48" s="406"/>
      <c r="C48" s="395"/>
      <c r="D48" s="424"/>
      <c r="E48" s="425"/>
      <c r="F48" s="426"/>
      <c r="G48" s="426" t="str">
        <f t="shared" si="0"/>
        <v> </v>
      </c>
    </row>
    <row r="49" spans="1:7" s="402" customFormat="1" ht="13.5">
      <c r="A49" s="406">
        <f>1+COUNT(A$2:A48)</f>
        <v>8</v>
      </c>
      <c r="C49" s="395" t="s">
        <v>773</v>
      </c>
      <c r="D49" s="424"/>
      <c r="E49" s="425"/>
      <c r="F49" s="426"/>
      <c r="G49" s="426" t="str">
        <f t="shared" si="0"/>
        <v> </v>
      </c>
    </row>
    <row r="50" spans="1:7" s="402" customFormat="1" ht="41.25">
      <c r="A50" s="406"/>
      <c r="C50" s="395" t="s">
        <v>774</v>
      </c>
      <c r="D50" s="424"/>
      <c r="E50" s="425"/>
      <c r="F50" s="426"/>
      <c r="G50" s="426" t="str">
        <f t="shared" si="0"/>
        <v> </v>
      </c>
    </row>
    <row r="51" spans="1:7" s="402" customFormat="1" ht="13.5">
      <c r="A51" s="406"/>
      <c r="C51" s="395" t="s">
        <v>748</v>
      </c>
      <c r="D51" s="424"/>
      <c r="E51" s="425"/>
      <c r="F51" s="426"/>
      <c r="G51" s="426" t="str">
        <f t="shared" si="0"/>
        <v> </v>
      </c>
    </row>
    <row r="52" spans="1:7" s="402" customFormat="1" ht="13.5">
      <c r="A52" s="406"/>
      <c r="B52" s="402" t="s">
        <v>766</v>
      </c>
      <c r="C52" s="395"/>
      <c r="D52" s="424"/>
      <c r="E52" s="425"/>
      <c r="F52" s="426"/>
      <c r="G52" s="426" t="str">
        <f t="shared" si="0"/>
        <v> </v>
      </c>
    </row>
    <row r="53" spans="1:7" s="402" customFormat="1" ht="13.5">
      <c r="A53" s="406"/>
      <c r="B53" s="402" t="s">
        <v>743</v>
      </c>
      <c r="C53" s="395" t="s">
        <v>775</v>
      </c>
      <c r="D53" s="424" t="s">
        <v>15</v>
      </c>
      <c r="E53" s="425">
        <v>1</v>
      </c>
      <c r="F53" s="426"/>
      <c r="G53" s="426">
        <f t="shared" si="0"/>
        <v>0</v>
      </c>
    </row>
    <row r="54" spans="1:7" s="402" customFormat="1" ht="13.5">
      <c r="A54" s="406"/>
      <c r="C54" s="395"/>
      <c r="D54" s="424"/>
      <c r="E54" s="425"/>
      <c r="F54" s="426"/>
      <c r="G54" s="426" t="str">
        <f t="shared" si="0"/>
        <v> </v>
      </c>
    </row>
    <row r="55" spans="1:3" ht="13.5">
      <c r="A55" s="406">
        <f>1+COUNT(A$2:A54)</f>
        <v>9</v>
      </c>
      <c r="C55" s="422" t="s">
        <v>776</v>
      </c>
    </row>
    <row r="56" ht="27">
      <c r="C56" s="427" t="s">
        <v>777</v>
      </c>
    </row>
    <row r="57" spans="2:7" ht="13.5">
      <c r="B57" s="423" t="s">
        <v>753</v>
      </c>
      <c r="C57" s="422"/>
      <c r="D57" s="395"/>
      <c r="E57" s="395"/>
      <c r="F57" s="395"/>
      <c r="G57" s="395"/>
    </row>
    <row r="58" spans="2:3" ht="13.5">
      <c r="B58" s="423" t="s">
        <v>743</v>
      </c>
      <c r="C58" s="422" t="s">
        <v>778</v>
      </c>
    </row>
    <row r="59" spans="2:3" ht="13.5">
      <c r="B59" s="423"/>
      <c r="C59" s="422" t="s">
        <v>779</v>
      </c>
    </row>
    <row r="60" spans="1:7" s="402" customFormat="1" ht="13.5">
      <c r="A60" s="431"/>
      <c r="B60" s="423"/>
      <c r="C60" s="407" t="s">
        <v>757</v>
      </c>
      <c r="D60" s="408" t="s">
        <v>758</v>
      </c>
      <c r="E60" s="409">
        <v>1</v>
      </c>
      <c r="F60" s="410"/>
      <c r="G60" s="410">
        <f>E60*F60</f>
        <v>0</v>
      </c>
    </row>
    <row r="62" spans="1:3" ht="13.5">
      <c r="A62" s="406">
        <f>1+COUNT(A$2:A61)</f>
        <v>10</v>
      </c>
      <c r="C62" s="422" t="s">
        <v>780</v>
      </c>
    </row>
    <row r="63" spans="3:7" ht="27">
      <c r="C63" s="432" t="s">
        <v>781</v>
      </c>
      <c r="D63" s="408" t="s">
        <v>745</v>
      </c>
      <c r="E63" s="409">
        <v>1</v>
      </c>
      <c r="G63" s="410">
        <f>E63*F63</f>
        <v>0</v>
      </c>
    </row>
    <row r="64" spans="4:7" ht="13.5">
      <c r="D64" s="433"/>
      <c r="E64" s="434"/>
      <c r="G64" s="435" t="str">
        <f>IF(E64&lt;&gt;0,E64*F64," ")</f>
        <v> </v>
      </c>
    </row>
    <row r="65" spans="1:24" s="439" customFormat="1" ht="13.5">
      <c r="A65" s="436"/>
      <c r="B65" s="405"/>
      <c r="C65" s="437" t="s">
        <v>8</v>
      </c>
      <c r="D65" s="408"/>
      <c r="E65" s="409"/>
      <c r="F65" s="438"/>
      <c r="G65" s="410">
        <f>SUM(G3:G64)</f>
        <v>0</v>
      </c>
      <c r="H65" s="402"/>
      <c r="I65" s="402"/>
      <c r="J65" s="402"/>
      <c r="K65" s="402"/>
      <c r="L65" s="402"/>
      <c r="M65" s="402"/>
      <c r="N65" s="402"/>
      <c r="O65" s="402"/>
      <c r="P65" s="402"/>
      <c r="Q65" s="402"/>
      <c r="R65" s="402"/>
      <c r="S65" s="402"/>
      <c r="T65" s="402"/>
      <c r="U65" s="402"/>
      <c r="V65" s="402"/>
      <c r="W65" s="402"/>
      <c r="X65" s="402"/>
    </row>
    <row r="67" spans="1:24" ht="13.5">
      <c r="A67" s="406">
        <f>1+COUNT(A$2:A66)</f>
        <v>11</v>
      </c>
      <c r="C67" s="407" t="s">
        <v>782</v>
      </c>
      <c r="D67" s="408" t="s">
        <v>783</v>
      </c>
      <c r="E67" s="409">
        <v>3</v>
      </c>
      <c r="G67" s="410">
        <f>G65*E67/100</f>
        <v>0</v>
      </c>
      <c r="H67" s="395"/>
      <c r="I67" s="395"/>
      <c r="J67" s="395"/>
      <c r="K67" s="395"/>
      <c r="L67" s="395"/>
      <c r="M67" s="395"/>
      <c r="N67" s="395"/>
      <c r="O67" s="395"/>
      <c r="P67" s="395"/>
      <c r="Q67" s="395"/>
      <c r="R67" s="395"/>
      <c r="S67" s="395"/>
      <c r="T67" s="395"/>
      <c r="U67" s="395"/>
      <c r="V67" s="395"/>
      <c r="W67" s="395"/>
      <c r="X67" s="395"/>
    </row>
    <row r="69" spans="1:24" ht="27">
      <c r="A69" s="406">
        <f>1+COUNT(A$2:A68)</f>
        <v>12</v>
      </c>
      <c r="C69" s="407" t="s">
        <v>784</v>
      </c>
      <c r="D69" s="408" t="s">
        <v>783</v>
      </c>
      <c r="E69" s="409">
        <v>2</v>
      </c>
      <c r="G69" s="410">
        <f>G65*E69/100</f>
        <v>0</v>
      </c>
      <c r="H69" s="395"/>
      <c r="I69" s="395"/>
      <c r="J69" s="395"/>
      <c r="K69" s="395"/>
      <c r="L69" s="395"/>
      <c r="M69" s="395"/>
      <c r="N69" s="395"/>
      <c r="O69" s="395"/>
      <c r="P69" s="395"/>
      <c r="Q69" s="395"/>
      <c r="R69" s="395"/>
      <c r="S69" s="395"/>
      <c r="T69" s="395"/>
      <c r="U69" s="395"/>
      <c r="V69" s="395"/>
      <c r="W69" s="395"/>
      <c r="X69" s="395"/>
    </row>
    <row r="71" spans="1:24" ht="54.75">
      <c r="A71" s="406">
        <f>1+COUNT(A$2:A70)</f>
        <v>13</v>
      </c>
      <c r="C71" s="407" t="s">
        <v>785</v>
      </c>
      <c r="D71" s="408" t="s">
        <v>783</v>
      </c>
      <c r="E71" s="409">
        <v>1</v>
      </c>
      <c r="G71" s="410">
        <f>G65*E71/100</f>
        <v>0</v>
      </c>
      <c r="H71" s="395"/>
      <c r="I71" s="395"/>
      <c r="J71" s="395"/>
      <c r="K71" s="395"/>
      <c r="L71" s="395"/>
      <c r="M71" s="395"/>
      <c r="N71" s="395"/>
      <c r="O71" s="395"/>
      <c r="P71" s="395"/>
      <c r="Q71" s="395"/>
      <c r="R71" s="395"/>
      <c r="S71" s="395"/>
      <c r="T71" s="395"/>
      <c r="U71" s="395"/>
      <c r="V71" s="395"/>
      <c r="W71" s="395"/>
      <c r="X71" s="395"/>
    </row>
    <row r="72" spans="7:24" ht="13.5">
      <c r="G72" s="435" t="str">
        <f>IF(E72&lt;&gt;0,E72*F72," ")</f>
        <v> </v>
      </c>
      <c r="H72" s="395"/>
      <c r="I72" s="395"/>
      <c r="J72" s="395"/>
      <c r="K72" s="395"/>
      <c r="L72" s="395"/>
      <c r="M72" s="395"/>
      <c r="N72" s="395"/>
      <c r="O72" s="395"/>
      <c r="P72" s="395"/>
      <c r="Q72" s="395"/>
      <c r="R72" s="395"/>
      <c r="S72" s="395"/>
      <c r="T72" s="395"/>
      <c r="U72" s="395"/>
      <c r="V72" s="395"/>
      <c r="W72" s="395"/>
      <c r="X72" s="395"/>
    </row>
    <row r="73" spans="1:24" ht="13.5">
      <c r="A73" s="436"/>
      <c r="B73" s="405"/>
      <c r="C73" s="437" t="str">
        <f>C1</f>
        <v>ZUNANJI VODOVOD</v>
      </c>
      <c r="D73" s="440"/>
      <c r="E73" s="441"/>
      <c r="F73" s="438"/>
      <c r="G73" s="410">
        <f>SUM(G65:G72)</f>
        <v>0</v>
      </c>
      <c r="H73" s="395"/>
      <c r="I73" s="395"/>
      <c r="J73" s="395"/>
      <c r="K73" s="395"/>
      <c r="L73" s="395"/>
      <c r="M73" s="395"/>
      <c r="N73" s="395"/>
      <c r="O73" s="395"/>
      <c r="P73" s="395"/>
      <c r="Q73" s="395"/>
      <c r="R73" s="395"/>
      <c r="S73" s="395"/>
      <c r="T73" s="395"/>
      <c r="U73" s="395"/>
      <c r="V73" s="395"/>
      <c r="W73" s="395"/>
      <c r="X73" s="395"/>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1"/>
  <headerFooter alignWithMargins="0">
    <oddHeader>&amp;R             PINSS d.o.o. Nova Gorica</oddHeader>
    <oddFooter>&amp;L             &amp;F&amp;RStran &amp;P (&amp;N)</oddFooter>
  </headerFooter>
</worksheet>
</file>

<file path=xl/worksheets/sheet26.xml><?xml version="1.0" encoding="utf-8"?>
<worksheet xmlns="http://schemas.openxmlformats.org/spreadsheetml/2006/main" xmlns:r="http://schemas.openxmlformats.org/officeDocument/2006/relationships">
  <dimension ref="A1:X217"/>
  <sheetViews>
    <sheetView view="pageBreakPreview" zoomScaleNormal="12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5.625" style="406" customWidth="1"/>
    <col min="2" max="2" width="5.625" style="402" customWidth="1"/>
    <col min="3" max="3" width="50.625" style="422" customWidth="1"/>
    <col min="4" max="4" width="6.625" style="408" customWidth="1"/>
    <col min="5" max="5" width="7.625" style="409" customWidth="1"/>
    <col min="6" max="7" width="10.625" style="426" customWidth="1"/>
    <col min="8" max="10" width="9.375" style="402" customWidth="1"/>
    <col min="11" max="24" width="9.125" style="402" customWidth="1"/>
    <col min="25" max="16384" width="9.125" style="395" customWidth="1"/>
  </cols>
  <sheetData>
    <row r="1" spans="1:7" ht="14.25">
      <c r="A1" s="411" t="s">
        <v>786</v>
      </c>
      <c r="B1" s="397"/>
      <c r="C1" s="442" t="s">
        <v>787</v>
      </c>
      <c r="D1" s="413"/>
      <c r="E1" s="414"/>
      <c r="F1" s="443"/>
      <c r="G1" s="443">
        <f>+G217</f>
        <v>0</v>
      </c>
    </row>
    <row r="3" spans="1:7" ht="13.5">
      <c r="A3" s="416" t="s">
        <v>736</v>
      </c>
      <c r="B3" s="417"/>
      <c r="C3" s="418" t="s">
        <v>653</v>
      </c>
      <c r="D3" s="419" t="s">
        <v>737</v>
      </c>
      <c r="E3" s="420" t="s">
        <v>738</v>
      </c>
      <c r="F3" s="444" t="s">
        <v>739</v>
      </c>
      <c r="G3" s="444" t="s">
        <v>740</v>
      </c>
    </row>
    <row r="4" spans="1:7" s="402" customFormat="1" ht="13.5">
      <c r="A4" s="406"/>
      <c r="C4" s="422"/>
      <c r="D4" s="408"/>
      <c r="E4" s="409"/>
      <c r="F4" s="426"/>
      <c r="G4" s="426" t="str">
        <f aca="true" t="shared" si="0" ref="G4:G35">IF(E4&lt;&gt;0,E4*F4," ")</f>
        <v> </v>
      </c>
    </row>
    <row r="5" spans="1:7" ht="13.5">
      <c r="A5" s="406">
        <f>1+COUNT(A$2:A4)</f>
        <v>1</v>
      </c>
      <c r="C5" s="422" t="s">
        <v>788</v>
      </c>
      <c r="G5" s="426" t="str">
        <f t="shared" si="0"/>
        <v> </v>
      </c>
    </row>
    <row r="6" spans="3:7" ht="138">
      <c r="C6" s="422" t="s">
        <v>789</v>
      </c>
      <c r="G6" s="426" t="str">
        <f t="shared" si="0"/>
        <v> </v>
      </c>
    </row>
    <row r="7" spans="2:7" ht="13.5">
      <c r="B7" s="402" t="s">
        <v>766</v>
      </c>
      <c r="C7" s="422" t="s">
        <v>790</v>
      </c>
      <c r="G7" s="426" t="str">
        <f t="shared" si="0"/>
        <v> </v>
      </c>
    </row>
    <row r="8" spans="2:7" ht="13.5">
      <c r="B8" s="402" t="s">
        <v>743</v>
      </c>
      <c r="C8" s="422" t="s">
        <v>791</v>
      </c>
      <c r="G8" s="426" t="str">
        <f t="shared" si="0"/>
        <v> </v>
      </c>
    </row>
    <row r="9" spans="3:7" ht="13.5">
      <c r="C9" s="422" t="s">
        <v>757</v>
      </c>
      <c r="D9" s="408" t="s">
        <v>15</v>
      </c>
      <c r="E9" s="409">
        <v>2</v>
      </c>
      <c r="G9" s="426">
        <f t="shared" si="0"/>
        <v>0</v>
      </c>
    </row>
    <row r="10" ht="13.5">
      <c r="G10" s="426" t="str">
        <f t="shared" si="0"/>
        <v> </v>
      </c>
    </row>
    <row r="11" spans="1:7" s="402" customFormat="1" ht="13.5">
      <c r="A11" s="406">
        <f>1+COUNT(A$2:A10)</f>
        <v>2</v>
      </c>
      <c r="C11" s="422" t="s">
        <v>792</v>
      </c>
      <c r="D11" s="408"/>
      <c r="E11" s="409"/>
      <c r="F11" s="426"/>
      <c r="G11" s="426" t="str">
        <f t="shared" si="0"/>
        <v> </v>
      </c>
    </row>
    <row r="12" spans="1:7" s="402" customFormat="1" ht="179.25">
      <c r="A12" s="406"/>
      <c r="C12" s="422" t="s">
        <v>793</v>
      </c>
      <c r="D12" s="408"/>
      <c r="E12" s="409"/>
      <c r="F12" s="426"/>
      <c r="G12" s="426" t="str">
        <f t="shared" si="0"/>
        <v> </v>
      </c>
    </row>
    <row r="13" spans="1:7" s="402" customFormat="1" ht="13.5">
      <c r="A13" s="406"/>
      <c r="B13" s="402" t="s">
        <v>766</v>
      </c>
      <c r="C13" s="422" t="s">
        <v>790</v>
      </c>
      <c r="D13" s="408"/>
      <c r="E13" s="409"/>
      <c r="F13" s="426"/>
      <c r="G13" s="426" t="str">
        <f t="shared" si="0"/>
        <v> </v>
      </c>
    </row>
    <row r="14" spans="1:7" s="402" customFormat="1" ht="13.5">
      <c r="A14" s="406"/>
      <c r="B14" s="402" t="s">
        <v>743</v>
      </c>
      <c r="C14" s="422" t="s">
        <v>794</v>
      </c>
      <c r="D14" s="408"/>
      <c r="E14" s="409"/>
      <c r="F14" s="426"/>
      <c r="G14" s="426" t="str">
        <f t="shared" si="0"/>
        <v> </v>
      </c>
    </row>
    <row r="15" spans="1:7" s="402" customFormat="1" ht="13.5">
      <c r="A15" s="406"/>
      <c r="C15" s="422" t="s">
        <v>757</v>
      </c>
      <c r="D15" s="408" t="s">
        <v>15</v>
      </c>
      <c r="E15" s="409">
        <v>3</v>
      </c>
      <c r="F15" s="426"/>
      <c r="G15" s="426">
        <f t="shared" si="0"/>
        <v>0</v>
      </c>
    </row>
    <row r="16" spans="1:7" s="402" customFormat="1" ht="13.5">
      <c r="A16" s="406"/>
      <c r="C16" s="422"/>
      <c r="D16" s="408"/>
      <c r="E16" s="409"/>
      <c r="F16" s="426"/>
      <c r="G16" s="426" t="str">
        <f t="shared" si="0"/>
        <v> </v>
      </c>
    </row>
    <row r="17" spans="1:7" s="402" customFormat="1" ht="13.5">
      <c r="A17" s="406">
        <f>1+COUNT(A$2:A16)</f>
        <v>3</v>
      </c>
      <c r="C17" s="422" t="s">
        <v>795</v>
      </c>
      <c r="D17" s="408"/>
      <c r="E17" s="409"/>
      <c r="F17" s="426"/>
      <c r="G17" s="426" t="str">
        <f t="shared" si="0"/>
        <v> </v>
      </c>
    </row>
    <row r="18" spans="1:7" s="402" customFormat="1" ht="54.75">
      <c r="A18" s="406"/>
      <c r="C18" s="422" t="s">
        <v>796</v>
      </c>
      <c r="D18" s="408"/>
      <c r="E18" s="409"/>
      <c r="F18" s="426"/>
      <c r="G18" s="426" t="str">
        <f t="shared" si="0"/>
        <v> </v>
      </c>
    </row>
    <row r="19" spans="1:7" s="402" customFormat="1" ht="13.5">
      <c r="A19" s="406"/>
      <c r="B19" s="402" t="s">
        <v>766</v>
      </c>
      <c r="C19" s="422" t="s">
        <v>797</v>
      </c>
      <c r="D19" s="408"/>
      <c r="E19" s="409"/>
      <c r="F19" s="426"/>
      <c r="G19" s="426" t="str">
        <f t="shared" si="0"/>
        <v> </v>
      </c>
    </row>
    <row r="20" spans="1:7" s="402" customFormat="1" ht="13.5">
      <c r="A20" s="406"/>
      <c r="B20" s="402" t="s">
        <v>743</v>
      </c>
      <c r="C20" s="422" t="s">
        <v>798</v>
      </c>
      <c r="D20" s="408"/>
      <c r="E20" s="409"/>
      <c r="F20" s="426"/>
      <c r="G20" s="426" t="str">
        <f t="shared" si="0"/>
        <v> </v>
      </c>
    </row>
    <row r="21" spans="1:7" s="402" customFormat="1" ht="13.5">
      <c r="A21" s="406"/>
      <c r="C21" s="422" t="s">
        <v>799</v>
      </c>
      <c r="D21" s="408"/>
      <c r="E21" s="409"/>
      <c r="F21" s="426"/>
      <c r="G21" s="426" t="str">
        <f t="shared" si="0"/>
        <v> </v>
      </c>
    </row>
    <row r="22" spans="1:7" s="402" customFormat="1" ht="13.5">
      <c r="A22" s="406"/>
      <c r="C22" s="422" t="s">
        <v>748</v>
      </c>
      <c r="D22" s="408" t="s">
        <v>15</v>
      </c>
      <c r="E22" s="409">
        <v>3</v>
      </c>
      <c r="F22" s="426"/>
      <c r="G22" s="426">
        <f t="shared" si="0"/>
        <v>0</v>
      </c>
    </row>
    <row r="23" spans="1:7" s="402" customFormat="1" ht="13.5">
      <c r="A23" s="406"/>
      <c r="C23" s="422"/>
      <c r="D23" s="408"/>
      <c r="E23" s="409"/>
      <c r="F23" s="426"/>
      <c r="G23" s="426" t="str">
        <f t="shared" si="0"/>
        <v> </v>
      </c>
    </row>
    <row r="24" spans="1:7" s="402" customFormat="1" ht="13.5">
      <c r="A24" s="406">
        <f>1+COUNT(A$1:A23)</f>
        <v>4</v>
      </c>
      <c r="C24" s="422" t="s">
        <v>800</v>
      </c>
      <c r="D24" s="408"/>
      <c r="E24" s="409"/>
      <c r="F24" s="426"/>
      <c r="G24" s="426" t="str">
        <f t="shared" si="0"/>
        <v> </v>
      </c>
    </row>
    <row r="25" spans="1:7" s="402" customFormat="1" ht="41.25">
      <c r="A25" s="406"/>
      <c r="C25" s="422" t="s">
        <v>801</v>
      </c>
      <c r="D25" s="408"/>
      <c r="E25" s="409"/>
      <c r="F25" s="426"/>
      <c r="G25" s="426" t="str">
        <f t="shared" si="0"/>
        <v> </v>
      </c>
    </row>
    <row r="26" spans="1:7" s="402" customFormat="1" ht="13.5">
      <c r="A26" s="406"/>
      <c r="B26" s="402" t="s">
        <v>766</v>
      </c>
      <c r="C26" s="422" t="s">
        <v>797</v>
      </c>
      <c r="D26" s="408"/>
      <c r="E26" s="409"/>
      <c r="F26" s="426"/>
      <c r="G26" s="426" t="str">
        <f t="shared" si="0"/>
        <v> </v>
      </c>
    </row>
    <row r="27" spans="1:7" s="402" customFormat="1" ht="13.5">
      <c r="A27" s="406"/>
      <c r="B27" s="402" t="s">
        <v>743</v>
      </c>
      <c r="C27" s="422" t="s">
        <v>802</v>
      </c>
      <c r="D27" s="408"/>
      <c r="E27" s="409"/>
      <c r="F27" s="426"/>
      <c r="G27" s="426" t="str">
        <f t="shared" si="0"/>
        <v> </v>
      </c>
    </row>
    <row r="28" spans="1:7" s="402" customFormat="1" ht="13.5">
      <c r="A28" s="406"/>
      <c r="C28" s="422" t="s">
        <v>803</v>
      </c>
      <c r="D28" s="408"/>
      <c r="E28" s="409"/>
      <c r="F28" s="426"/>
      <c r="G28" s="426" t="str">
        <f t="shared" si="0"/>
        <v> </v>
      </c>
    </row>
    <row r="29" spans="1:7" s="402" customFormat="1" ht="13.5">
      <c r="A29" s="406"/>
      <c r="C29" s="422" t="s">
        <v>748</v>
      </c>
      <c r="D29" s="408" t="s">
        <v>15</v>
      </c>
      <c r="E29" s="409">
        <v>4</v>
      </c>
      <c r="F29" s="426"/>
      <c r="G29" s="426">
        <f t="shared" si="0"/>
        <v>0</v>
      </c>
    </row>
    <row r="30" spans="1:7" s="402" customFormat="1" ht="13.5">
      <c r="A30" s="406"/>
      <c r="C30" s="422"/>
      <c r="D30" s="408"/>
      <c r="E30" s="409"/>
      <c r="F30" s="426"/>
      <c r="G30" s="426" t="str">
        <f t="shared" si="0"/>
        <v> </v>
      </c>
    </row>
    <row r="31" spans="1:7" s="402" customFormat="1" ht="13.5">
      <c r="A31" s="406">
        <f>1+COUNT(A$1:A30)</f>
        <v>5</v>
      </c>
      <c r="C31" s="422" t="s">
        <v>804</v>
      </c>
      <c r="D31" s="408"/>
      <c r="E31" s="409"/>
      <c r="F31" s="426"/>
      <c r="G31" s="426" t="str">
        <f t="shared" si="0"/>
        <v> </v>
      </c>
    </row>
    <row r="32" spans="1:7" s="402" customFormat="1" ht="69">
      <c r="A32" s="406"/>
      <c r="C32" s="422" t="s">
        <v>805</v>
      </c>
      <c r="D32" s="408"/>
      <c r="E32" s="409"/>
      <c r="F32" s="426"/>
      <c r="G32" s="426" t="str">
        <f t="shared" si="0"/>
        <v> </v>
      </c>
    </row>
    <row r="33" spans="1:7" s="402" customFormat="1" ht="13.5">
      <c r="A33" s="406"/>
      <c r="B33" s="402" t="s">
        <v>766</v>
      </c>
      <c r="C33" s="422" t="s">
        <v>806</v>
      </c>
      <c r="D33" s="408"/>
      <c r="E33" s="409"/>
      <c r="F33" s="426"/>
      <c r="G33" s="426" t="str">
        <f t="shared" si="0"/>
        <v> </v>
      </c>
    </row>
    <row r="34" spans="1:7" s="402" customFormat="1" ht="13.5">
      <c r="A34" s="406"/>
      <c r="B34" s="402" t="s">
        <v>743</v>
      </c>
      <c r="C34" s="422" t="s">
        <v>807</v>
      </c>
      <c r="D34" s="408"/>
      <c r="E34" s="409"/>
      <c r="F34" s="426"/>
      <c r="G34" s="426" t="str">
        <f t="shared" si="0"/>
        <v> </v>
      </c>
    </row>
    <row r="35" spans="1:7" s="402" customFormat="1" ht="13.5">
      <c r="A35" s="406"/>
      <c r="C35" s="422" t="s">
        <v>748</v>
      </c>
      <c r="D35" s="408" t="s">
        <v>15</v>
      </c>
      <c r="E35" s="409">
        <v>3</v>
      </c>
      <c r="F35" s="426"/>
      <c r="G35" s="426">
        <f t="shared" si="0"/>
        <v>0</v>
      </c>
    </row>
    <row r="36" spans="1:7" s="402" customFormat="1" ht="13.5">
      <c r="A36" s="406"/>
      <c r="C36" s="422"/>
      <c r="D36" s="408"/>
      <c r="E36" s="409"/>
      <c r="F36" s="426"/>
      <c r="G36" s="426" t="str">
        <f aca="true" t="shared" si="1" ref="G36:G55">IF(E36&lt;&gt;0,E36*F36," ")</f>
        <v> </v>
      </c>
    </row>
    <row r="37" spans="1:7" s="402" customFormat="1" ht="13.5">
      <c r="A37" s="406">
        <f>1+COUNT(A$1:A36)</f>
        <v>6</v>
      </c>
      <c r="C37" s="422" t="s">
        <v>808</v>
      </c>
      <c r="D37" s="408"/>
      <c r="E37" s="409"/>
      <c r="F37" s="426"/>
      <c r="G37" s="426" t="str">
        <f t="shared" si="1"/>
        <v> </v>
      </c>
    </row>
    <row r="38" spans="1:7" s="402" customFormat="1" ht="27">
      <c r="A38" s="406"/>
      <c r="C38" s="422" t="s">
        <v>809</v>
      </c>
      <c r="D38" s="408"/>
      <c r="E38" s="409"/>
      <c r="F38" s="426"/>
      <c r="G38" s="426" t="str">
        <f t="shared" si="1"/>
        <v> </v>
      </c>
    </row>
    <row r="39" spans="1:7" s="402" customFormat="1" ht="13.5">
      <c r="A39" s="406"/>
      <c r="B39" s="402" t="s">
        <v>766</v>
      </c>
      <c r="C39" s="422" t="s">
        <v>806</v>
      </c>
      <c r="D39" s="408"/>
      <c r="E39" s="409"/>
      <c r="F39" s="426"/>
      <c r="G39" s="426" t="str">
        <f t="shared" si="1"/>
        <v> </v>
      </c>
    </row>
    <row r="40" spans="1:7" s="402" customFormat="1" ht="13.5">
      <c r="A40" s="406"/>
      <c r="B40" s="402" t="s">
        <v>743</v>
      </c>
      <c r="C40" s="422" t="s">
        <v>810</v>
      </c>
      <c r="D40" s="408"/>
      <c r="E40" s="409"/>
      <c r="F40" s="426"/>
      <c r="G40" s="426" t="str">
        <f t="shared" si="1"/>
        <v> </v>
      </c>
    </row>
    <row r="41" spans="1:7" s="402" customFormat="1" ht="13.5">
      <c r="A41" s="406"/>
      <c r="C41" s="422" t="s">
        <v>748</v>
      </c>
      <c r="D41" s="408" t="s">
        <v>15</v>
      </c>
      <c r="E41" s="409">
        <v>2</v>
      </c>
      <c r="F41" s="426"/>
      <c r="G41" s="426">
        <f t="shared" si="1"/>
        <v>0</v>
      </c>
    </row>
    <row r="42" spans="1:7" s="402" customFormat="1" ht="13.5">
      <c r="A42" s="406"/>
      <c r="C42" s="422"/>
      <c r="D42" s="408"/>
      <c r="E42" s="409"/>
      <c r="F42" s="426"/>
      <c r="G42" s="426" t="str">
        <f t="shared" si="1"/>
        <v> </v>
      </c>
    </row>
    <row r="43" spans="1:7" s="402" customFormat="1" ht="13.5">
      <c r="A43" s="406">
        <f>1+COUNT(A$1:A42)</f>
        <v>7</v>
      </c>
      <c r="C43" s="395" t="s">
        <v>811</v>
      </c>
      <c r="D43" s="445"/>
      <c r="E43" s="446"/>
      <c r="F43" s="426"/>
      <c r="G43" s="426" t="str">
        <f t="shared" si="1"/>
        <v> </v>
      </c>
    </row>
    <row r="44" spans="1:24" s="447" customFormat="1" ht="41.25">
      <c r="A44" s="406"/>
      <c r="B44" s="402"/>
      <c r="C44" s="395" t="s">
        <v>812</v>
      </c>
      <c r="D44" s="424"/>
      <c r="E44" s="425"/>
      <c r="F44" s="426"/>
      <c r="G44" s="426" t="str">
        <f t="shared" si="1"/>
        <v> </v>
      </c>
      <c r="H44" s="402"/>
      <c r="I44" s="402"/>
      <c r="J44" s="402"/>
      <c r="K44" s="402"/>
      <c r="L44" s="402"/>
      <c r="M44" s="402"/>
      <c r="N44" s="402"/>
      <c r="O44" s="402"/>
      <c r="P44" s="402"/>
      <c r="Q44" s="402"/>
      <c r="R44" s="402"/>
      <c r="S44" s="402"/>
      <c r="T44" s="402"/>
      <c r="U44" s="402"/>
      <c r="V44" s="402"/>
      <c r="W44" s="402"/>
      <c r="X44" s="402"/>
    </row>
    <row r="45" spans="1:24" s="447" customFormat="1" ht="13.5">
      <c r="A45" s="406"/>
      <c r="B45" s="402" t="s">
        <v>813</v>
      </c>
      <c r="C45" s="395" t="s">
        <v>806</v>
      </c>
      <c r="D45" s="445"/>
      <c r="E45" s="446"/>
      <c r="F45" s="426"/>
      <c r="G45" s="426" t="str">
        <f t="shared" si="1"/>
        <v> </v>
      </c>
      <c r="H45" s="402"/>
      <c r="I45" s="402"/>
      <c r="J45" s="402"/>
      <c r="K45" s="402"/>
      <c r="L45" s="402"/>
      <c r="M45" s="402"/>
      <c r="N45" s="402"/>
      <c r="O45" s="402"/>
      <c r="P45" s="402"/>
      <c r="Q45" s="402"/>
      <c r="R45" s="402"/>
      <c r="S45" s="402"/>
      <c r="T45" s="402"/>
      <c r="U45" s="402"/>
      <c r="V45" s="402"/>
      <c r="W45" s="402"/>
      <c r="X45" s="402"/>
    </row>
    <row r="46" spans="1:24" s="447" customFormat="1" ht="13.5">
      <c r="A46" s="406"/>
      <c r="B46" s="402" t="s">
        <v>814</v>
      </c>
      <c r="C46" s="395" t="s">
        <v>815</v>
      </c>
      <c r="D46" s="445"/>
      <c r="E46" s="446"/>
      <c r="F46" s="426"/>
      <c r="G46" s="426" t="str">
        <f t="shared" si="1"/>
        <v> </v>
      </c>
      <c r="H46" s="402"/>
      <c r="I46" s="402"/>
      <c r="J46" s="402"/>
      <c r="K46" s="402"/>
      <c r="L46" s="402"/>
      <c r="M46" s="402"/>
      <c r="N46" s="402"/>
      <c r="O46" s="402"/>
      <c r="P46" s="402"/>
      <c r="Q46" s="402"/>
      <c r="R46" s="402"/>
      <c r="S46" s="402"/>
      <c r="T46" s="402"/>
      <c r="U46" s="402"/>
      <c r="V46" s="402"/>
      <c r="W46" s="402"/>
      <c r="X46" s="402"/>
    </row>
    <row r="47" spans="1:24" s="447" customFormat="1" ht="13.5">
      <c r="A47" s="406"/>
      <c r="B47" s="402"/>
      <c r="C47" s="395" t="s">
        <v>748</v>
      </c>
      <c r="D47" s="445" t="s">
        <v>15</v>
      </c>
      <c r="E47" s="446">
        <v>1</v>
      </c>
      <c r="F47" s="426"/>
      <c r="G47" s="426">
        <f t="shared" si="1"/>
        <v>0</v>
      </c>
      <c r="H47" s="402"/>
      <c r="I47" s="402"/>
      <c r="J47" s="402"/>
      <c r="K47" s="402"/>
      <c r="L47" s="402"/>
      <c r="M47" s="402"/>
      <c r="N47" s="402"/>
      <c r="O47" s="402"/>
      <c r="P47" s="402"/>
      <c r="Q47" s="402"/>
      <c r="R47" s="402"/>
      <c r="S47" s="402"/>
      <c r="T47" s="402"/>
      <c r="U47" s="402"/>
      <c r="V47" s="402"/>
      <c r="W47" s="402"/>
      <c r="X47" s="402"/>
    </row>
    <row r="48" spans="1:24" s="447" customFormat="1" ht="13.5">
      <c r="A48" s="406"/>
      <c r="B48" s="402"/>
      <c r="C48" s="395"/>
      <c r="D48" s="445"/>
      <c r="E48" s="446"/>
      <c r="F48" s="426"/>
      <c r="G48" s="426" t="str">
        <f t="shared" si="1"/>
        <v> </v>
      </c>
      <c r="H48" s="402"/>
      <c r="I48" s="402"/>
      <c r="J48" s="402"/>
      <c r="K48" s="402"/>
      <c r="L48" s="402"/>
      <c r="M48" s="402"/>
      <c r="N48" s="402"/>
      <c r="O48" s="402"/>
      <c r="P48" s="402"/>
      <c r="Q48" s="402"/>
      <c r="R48" s="402"/>
      <c r="S48" s="402"/>
      <c r="T48" s="402"/>
      <c r="U48" s="402"/>
      <c r="V48" s="402"/>
      <c r="W48" s="402"/>
      <c r="X48" s="402"/>
    </row>
    <row r="49" spans="1:7" s="402" customFormat="1" ht="13.5">
      <c r="A49" s="406">
        <f>1+COUNT(A$1:A48)</f>
        <v>8</v>
      </c>
      <c r="C49" s="422" t="s">
        <v>816</v>
      </c>
      <c r="D49" s="408"/>
      <c r="E49" s="409"/>
      <c r="F49" s="426"/>
      <c r="G49" s="426" t="str">
        <f t="shared" si="1"/>
        <v> </v>
      </c>
    </row>
    <row r="50" spans="1:7" s="402" customFormat="1" ht="82.5">
      <c r="A50" s="406"/>
      <c r="C50" s="422" t="s">
        <v>817</v>
      </c>
      <c r="D50" s="408"/>
      <c r="E50" s="409"/>
      <c r="F50" s="426"/>
      <c r="G50" s="426" t="str">
        <f t="shared" si="1"/>
        <v> </v>
      </c>
    </row>
    <row r="51" spans="1:7" s="402" customFormat="1" ht="13.5">
      <c r="A51" s="406"/>
      <c r="B51" s="402" t="s">
        <v>766</v>
      </c>
      <c r="C51" s="422" t="s">
        <v>806</v>
      </c>
      <c r="D51" s="408"/>
      <c r="E51" s="409"/>
      <c r="F51" s="426"/>
      <c r="G51" s="426" t="str">
        <f t="shared" si="1"/>
        <v> </v>
      </c>
    </row>
    <row r="52" spans="1:7" s="402" customFormat="1" ht="13.5">
      <c r="A52" s="406"/>
      <c r="B52" s="402" t="s">
        <v>743</v>
      </c>
      <c r="C52" s="422" t="s">
        <v>818</v>
      </c>
      <c r="D52" s="408"/>
      <c r="E52" s="409"/>
      <c r="F52" s="426"/>
      <c r="G52" s="426" t="str">
        <f t="shared" si="1"/>
        <v> </v>
      </c>
    </row>
    <row r="53" spans="1:7" s="402" customFormat="1" ht="13.5">
      <c r="A53" s="406"/>
      <c r="C53" s="422" t="s">
        <v>748</v>
      </c>
      <c r="D53" s="408" t="s">
        <v>15</v>
      </c>
      <c r="E53" s="409">
        <v>2</v>
      </c>
      <c r="F53" s="426"/>
      <c r="G53" s="426">
        <f t="shared" si="1"/>
        <v>0</v>
      </c>
    </row>
    <row r="54" spans="1:7" s="402" customFormat="1" ht="13.5">
      <c r="A54" s="406"/>
      <c r="C54" s="422"/>
      <c r="D54" s="408"/>
      <c r="E54" s="409"/>
      <c r="F54" s="426"/>
      <c r="G54" s="426" t="str">
        <f t="shared" si="1"/>
        <v> </v>
      </c>
    </row>
    <row r="55" spans="1:7" s="402" customFormat="1" ht="13.5">
      <c r="A55" s="406">
        <f>1+COUNT(A$1:A54)</f>
        <v>9</v>
      </c>
      <c r="C55" s="422" t="s">
        <v>819</v>
      </c>
      <c r="D55" s="408"/>
      <c r="E55" s="409"/>
      <c r="F55" s="426"/>
      <c r="G55" s="426" t="str">
        <f t="shared" si="1"/>
        <v> </v>
      </c>
    </row>
    <row r="56" spans="1:7" s="402" customFormat="1" ht="27">
      <c r="A56" s="406"/>
      <c r="C56" s="422" t="s">
        <v>820</v>
      </c>
      <c r="D56" s="408"/>
      <c r="E56" s="409"/>
      <c r="F56" s="426"/>
      <c r="G56" s="426"/>
    </row>
    <row r="57" spans="1:7" s="402" customFormat="1" ht="13.5">
      <c r="A57" s="406"/>
      <c r="B57" s="402" t="s">
        <v>813</v>
      </c>
      <c r="C57" s="422" t="s">
        <v>797</v>
      </c>
      <c r="D57" s="408"/>
      <c r="E57" s="409"/>
      <c r="F57" s="426"/>
      <c r="G57" s="426" t="str">
        <f>IF(E57&lt;&gt;0,E57*F57," ")</f>
        <v> </v>
      </c>
    </row>
    <row r="58" spans="1:7" s="402" customFormat="1" ht="13.5">
      <c r="A58" s="406"/>
      <c r="B58" s="402" t="s">
        <v>814</v>
      </c>
      <c r="C58" s="422" t="s">
        <v>821</v>
      </c>
      <c r="D58" s="408"/>
      <c r="E58" s="409"/>
      <c r="F58" s="426"/>
      <c r="G58" s="426" t="str">
        <f>IF(E58&lt;&gt;0,E58*F58," ")</f>
        <v> </v>
      </c>
    </row>
    <row r="59" spans="1:7" s="402" customFormat="1" ht="13.5">
      <c r="A59" s="406"/>
      <c r="C59" s="422" t="s">
        <v>822</v>
      </c>
      <c r="D59" s="408"/>
      <c r="E59" s="409"/>
      <c r="F59" s="426"/>
      <c r="G59" s="426"/>
    </row>
    <row r="60" spans="1:7" s="402" customFormat="1" ht="13.5">
      <c r="A60" s="406"/>
      <c r="C60" s="422" t="s">
        <v>757</v>
      </c>
      <c r="D60" s="408" t="s">
        <v>15</v>
      </c>
      <c r="E60" s="409">
        <v>1</v>
      </c>
      <c r="F60" s="426"/>
      <c r="G60" s="426">
        <f>IF(E60&lt;&gt;0,E60*F60," ")</f>
        <v>0</v>
      </c>
    </row>
    <row r="61" ht="13.5">
      <c r="G61" s="426" t="str">
        <f>IF(E61&lt;&gt;0,E61*F61," ")</f>
        <v> </v>
      </c>
    </row>
    <row r="62" spans="1:7" ht="13.5">
      <c r="A62" s="406">
        <f>1+COUNT(A$1:A61)</f>
        <v>10</v>
      </c>
      <c r="C62" s="422" t="s">
        <v>823</v>
      </c>
      <c r="G62" s="426" t="str">
        <f>IF(E62&lt;&gt;0,E62*F62," ")</f>
        <v> </v>
      </c>
    </row>
    <row r="63" ht="54.75">
      <c r="C63" s="422" t="s">
        <v>824</v>
      </c>
    </row>
    <row r="64" spans="2:7" ht="13.5">
      <c r="B64" s="402" t="s">
        <v>813</v>
      </c>
      <c r="C64" s="422" t="s">
        <v>806</v>
      </c>
      <c r="G64" s="426" t="str">
        <f>IF(E64&lt;&gt;0,E64*F64," ")</f>
        <v> </v>
      </c>
    </row>
    <row r="65" spans="2:3" ht="13.5">
      <c r="B65" s="402" t="s">
        <v>814</v>
      </c>
      <c r="C65" s="422" t="s">
        <v>807</v>
      </c>
    </row>
    <row r="66" spans="3:7" ht="13.5">
      <c r="C66" s="422" t="s">
        <v>757</v>
      </c>
      <c r="D66" s="408" t="s">
        <v>15</v>
      </c>
      <c r="E66" s="409">
        <v>1</v>
      </c>
      <c r="G66" s="426">
        <f>IF(E66&lt;&gt;0,E66*F66," ")</f>
        <v>0</v>
      </c>
    </row>
    <row r="67" ht="13.5">
      <c r="G67" s="426" t="str">
        <f>IF(E67&lt;&gt;0,E67*F67," ")</f>
        <v> </v>
      </c>
    </row>
    <row r="68" spans="1:7" s="402" customFormat="1" ht="13.5">
      <c r="A68" s="406">
        <f>1+COUNT(A$1:A67)</f>
        <v>11</v>
      </c>
      <c r="C68" s="400" t="s">
        <v>825</v>
      </c>
      <c r="D68" s="424"/>
      <c r="E68" s="425"/>
      <c r="F68" s="426"/>
      <c r="G68" s="426" t="str">
        <f>IF(E68&lt;&gt;0,E68*F68," ")</f>
        <v> </v>
      </c>
    </row>
    <row r="69" spans="1:24" s="447" customFormat="1" ht="27">
      <c r="A69" s="406"/>
      <c r="B69" s="402"/>
      <c r="C69" s="395" t="s">
        <v>826</v>
      </c>
      <c r="D69" s="445"/>
      <c r="E69" s="446"/>
      <c r="F69" s="426"/>
      <c r="G69" s="426" t="str">
        <f>IF(E69&lt;&gt;0,E69*F69," ")</f>
        <v> </v>
      </c>
      <c r="H69" s="402"/>
      <c r="I69" s="402"/>
      <c r="J69" s="402"/>
      <c r="K69" s="402"/>
      <c r="L69" s="402"/>
      <c r="M69" s="402"/>
      <c r="N69" s="402"/>
      <c r="O69" s="402"/>
      <c r="P69" s="402"/>
      <c r="Q69" s="402"/>
      <c r="R69" s="402"/>
      <c r="S69" s="402"/>
      <c r="T69" s="402"/>
      <c r="U69" s="402"/>
      <c r="V69" s="402"/>
      <c r="W69" s="402"/>
      <c r="X69" s="402"/>
    </row>
    <row r="70" spans="1:24" s="447" customFormat="1" ht="13.5">
      <c r="A70" s="406"/>
      <c r="B70" s="402" t="s">
        <v>813</v>
      </c>
      <c r="C70" s="395" t="s">
        <v>827</v>
      </c>
      <c r="D70" s="445"/>
      <c r="E70" s="446"/>
      <c r="F70" s="426"/>
      <c r="G70" s="426"/>
      <c r="H70" s="402"/>
      <c r="I70" s="402"/>
      <c r="J70" s="402"/>
      <c r="K70" s="402"/>
      <c r="L70" s="402"/>
      <c r="M70" s="402"/>
      <c r="N70" s="402"/>
      <c r="O70" s="402"/>
      <c r="P70" s="402"/>
      <c r="Q70" s="402"/>
      <c r="R70" s="402"/>
      <c r="S70" s="402"/>
      <c r="T70" s="402"/>
      <c r="U70" s="402"/>
      <c r="V70" s="402"/>
      <c r="W70" s="402"/>
      <c r="X70" s="402"/>
    </row>
    <row r="71" spans="1:24" s="447" customFormat="1" ht="13.5">
      <c r="A71" s="406"/>
      <c r="B71" s="402" t="s">
        <v>814</v>
      </c>
      <c r="C71" s="395" t="s">
        <v>828</v>
      </c>
      <c r="D71" s="445"/>
      <c r="E71" s="446"/>
      <c r="F71" s="426"/>
      <c r="G71" s="426"/>
      <c r="H71" s="402"/>
      <c r="I71" s="402"/>
      <c r="J71" s="402"/>
      <c r="K71" s="402"/>
      <c r="L71" s="402"/>
      <c r="M71" s="402"/>
      <c r="N71" s="402"/>
      <c r="O71" s="402"/>
      <c r="P71" s="402"/>
      <c r="Q71" s="402"/>
      <c r="R71" s="402"/>
      <c r="S71" s="402"/>
      <c r="T71" s="402"/>
      <c r="U71" s="402"/>
      <c r="V71" s="402"/>
      <c r="W71" s="402"/>
      <c r="X71" s="402"/>
    </row>
    <row r="72" spans="1:24" s="447" customFormat="1" ht="13.5">
      <c r="A72" s="406"/>
      <c r="B72" s="402"/>
      <c r="C72" s="395" t="s">
        <v>829</v>
      </c>
      <c r="D72" s="445"/>
      <c r="E72" s="446"/>
      <c r="F72" s="426"/>
      <c r="G72" s="426"/>
      <c r="H72" s="402"/>
      <c r="I72" s="402"/>
      <c r="J72" s="402"/>
      <c r="K72" s="402"/>
      <c r="L72" s="402"/>
      <c r="M72" s="402"/>
      <c r="N72" s="402"/>
      <c r="O72" s="402"/>
      <c r="P72" s="402"/>
      <c r="Q72" s="402"/>
      <c r="R72" s="402"/>
      <c r="S72" s="402"/>
      <c r="T72" s="402"/>
      <c r="U72" s="402"/>
      <c r="V72" s="402"/>
      <c r="W72" s="402"/>
      <c r="X72" s="402"/>
    </row>
    <row r="73" spans="1:24" s="447" customFormat="1" ht="13.5">
      <c r="A73" s="406"/>
      <c r="B73" s="402"/>
      <c r="C73" s="395" t="s">
        <v>748</v>
      </c>
      <c r="D73" s="445" t="s">
        <v>15</v>
      </c>
      <c r="E73" s="446">
        <v>3</v>
      </c>
      <c r="F73" s="426"/>
      <c r="G73" s="426">
        <f>IF(E73&lt;&gt;0,E73*F73," ")</f>
        <v>0</v>
      </c>
      <c r="H73" s="402"/>
      <c r="I73" s="402"/>
      <c r="J73" s="402"/>
      <c r="K73" s="402"/>
      <c r="L73" s="402"/>
      <c r="M73" s="402"/>
      <c r="N73" s="402"/>
      <c r="O73" s="402"/>
      <c r="P73" s="402"/>
      <c r="Q73" s="402"/>
      <c r="R73" s="402"/>
      <c r="S73" s="402"/>
      <c r="T73" s="402"/>
      <c r="U73" s="402"/>
      <c r="V73" s="402"/>
      <c r="W73" s="402"/>
      <c r="X73" s="402"/>
    </row>
    <row r="74" spans="1:24" s="447" customFormat="1" ht="13.5">
      <c r="A74" s="406"/>
      <c r="B74" s="402"/>
      <c r="C74" s="395"/>
      <c r="D74" s="445"/>
      <c r="E74" s="446"/>
      <c r="F74" s="426"/>
      <c r="G74" s="426"/>
      <c r="H74" s="402"/>
      <c r="I74" s="402"/>
      <c r="J74" s="402"/>
      <c r="K74" s="402"/>
      <c r="L74" s="402"/>
      <c r="M74" s="402"/>
      <c r="N74" s="402"/>
      <c r="O74" s="402"/>
      <c r="P74" s="402"/>
      <c r="Q74" s="402"/>
      <c r="R74" s="402"/>
      <c r="S74" s="402"/>
      <c r="T74" s="402"/>
      <c r="U74" s="402"/>
      <c r="V74" s="402"/>
      <c r="W74" s="402"/>
      <c r="X74" s="402"/>
    </row>
    <row r="75" spans="1:24" s="447" customFormat="1" ht="13.5">
      <c r="A75" s="406">
        <f>1+COUNT(A$1:A74)</f>
        <v>12</v>
      </c>
      <c r="B75" s="402"/>
      <c r="C75" s="395" t="s">
        <v>830</v>
      </c>
      <c r="D75" s="445"/>
      <c r="E75" s="446"/>
      <c r="F75" s="426"/>
      <c r="G75" s="426"/>
      <c r="H75" s="402"/>
      <c r="I75" s="402"/>
      <c r="J75" s="402"/>
      <c r="K75" s="402"/>
      <c r="L75" s="402"/>
      <c r="M75" s="402"/>
      <c r="N75" s="402"/>
      <c r="O75" s="402"/>
      <c r="P75" s="402"/>
      <c r="Q75" s="402"/>
      <c r="R75" s="402"/>
      <c r="S75" s="402"/>
      <c r="T75" s="402"/>
      <c r="U75" s="402"/>
      <c r="V75" s="402"/>
      <c r="W75" s="402"/>
      <c r="X75" s="402"/>
    </row>
    <row r="76" spans="1:24" s="447" customFormat="1" ht="41.25">
      <c r="A76" s="406"/>
      <c r="B76" s="402"/>
      <c r="C76" s="395" t="s">
        <v>831</v>
      </c>
      <c r="D76" s="445"/>
      <c r="E76" s="446"/>
      <c r="F76" s="426"/>
      <c r="G76" s="426" t="str">
        <f>IF(E76&lt;&gt;0,E76*F76," ")</f>
        <v> </v>
      </c>
      <c r="H76" s="402"/>
      <c r="I76" s="402"/>
      <c r="J76" s="402"/>
      <c r="K76" s="402"/>
      <c r="L76" s="402"/>
      <c r="M76" s="402"/>
      <c r="N76" s="402"/>
      <c r="O76" s="402"/>
      <c r="P76" s="402"/>
      <c r="Q76" s="402"/>
      <c r="R76" s="402"/>
      <c r="S76" s="402"/>
      <c r="T76" s="402"/>
      <c r="U76" s="402"/>
      <c r="V76" s="402"/>
      <c r="W76" s="402"/>
      <c r="X76" s="402"/>
    </row>
    <row r="77" spans="1:24" s="447" customFormat="1" ht="13.5">
      <c r="A77" s="406"/>
      <c r="B77" s="402" t="s">
        <v>813</v>
      </c>
      <c r="C77" s="395" t="s">
        <v>827</v>
      </c>
      <c r="D77" s="445"/>
      <c r="E77" s="446"/>
      <c r="F77" s="426"/>
      <c r="G77" s="426" t="str">
        <f>IF(E77&lt;&gt;0,E77*F77," ")</f>
        <v> </v>
      </c>
      <c r="H77" s="402"/>
      <c r="I77" s="402"/>
      <c r="J77" s="402"/>
      <c r="K77" s="402"/>
      <c r="L77" s="402"/>
      <c r="M77" s="402"/>
      <c r="N77" s="402"/>
      <c r="O77" s="402"/>
      <c r="P77" s="402"/>
      <c r="Q77" s="402"/>
      <c r="R77" s="402"/>
      <c r="S77" s="402"/>
      <c r="T77" s="402"/>
      <c r="U77" s="402"/>
      <c r="V77" s="402"/>
      <c r="W77" s="402"/>
      <c r="X77" s="402"/>
    </row>
    <row r="78" spans="1:24" s="447" customFormat="1" ht="13.5">
      <c r="A78" s="406"/>
      <c r="B78" s="402" t="s">
        <v>814</v>
      </c>
      <c r="C78" s="395" t="s">
        <v>832</v>
      </c>
      <c r="D78" s="445"/>
      <c r="E78" s="446"/>
      <c r="F78" s="426"/>
      <c r="G78" s="426" t="str">
        <f>IF(E78&lt;&gt;0,E78*F78," ")</f>
        <v> </v>
      </c>
      <c r="H78" s="402"/>
      <c r="I78" s="402"/>
      <c r="J78" s="402"/>
      <c r="K78" s="402"/>
      <c r="L78" s="402"/>
      <c r="M78" s="402"/>
      <c r="N78" s="402"/>
      <c r="O78" s="402"/>
      <c r="P78" s="402"/>
      <c r="Q78" s="402"/>
      <c r="R78" s="402"/>
      <c r="S78" s="402"/>
      <c r="T78" s="402"/>
      <c r="U78" s="402"/>
      <c r="V78" s="402"/>
      <c r="W78" s="402"/>
      <c r="X78" s="402"/>
    </row>
    <row r="79" spans="1:24" s="447" customFormat="1" ht="13.5">
      <c r="A79" s="406"/>
      <c r="B79" s="402"/>
      <c r="C79" s="395" t="s">
        <v>748</v>
      </c>
      <c r="D79" s="445" t="s">
        <v>15</v>
      </c>
      <c r="E79" s="446">
        <v>3</v>
      </c>
      <c r="F79" s="426"/>
      <c r="G79" s="426">
        <f>IF(E79&lt;&gt;0,E79*F79," ")</f>
        <v>0</v>
      </c>
      <c r="H79" s="402"/>
      <c r="I79" s="402"/>
      <c r="J79" s="402"/>
      <c r="K79" s="402"/>
      <c r="L79" s="402"/>
      <c r="M79" s="402"/>
      <c r="N79" s="402"/>
      <c r="O79" s="402"/>
      <c r="P79" s="402"/>
      <c r="Q79" s="402"/>
      <c r="R79" s="402"/>
      <c r="S79" s="402"/>
      <c r="T79" s="402"/>
      <c r="U79" s="402"/>
      <c r="V79" s="402"/>
      <c r="W79" s="402"/>
      <c r="X79" s="402"/>
    </row>
    <row r="80" spans="1:24" s="447" customFormat="1" ht="13.5">
      <c r="A80" s="406"/>
      <c r="B80" s="402"/>
      <c r="C80" s="395"/>
      <c r="D80" s="445"/>
      <c r="E80" s="446"/>
      <c r="F80" s="426"/>
      <c r="G80" s="426"/>
      <c r="H80" s="402"/>
      <c r="I80" s="402"/>
      <c r="J80" s="402"/>
      <c r="K80" s="402"/>
      <c r="L80" s="402"/>
      <c r="M80" s="402"/>
      <c r="N80" s="402"/>
      <c r="O80" s="402"/>
      <c r="P80" s="402"/>
      <c r="Q80" s="402"/>
      <c r="R80" s="402"/>
      <c r="S80" s="402"/>
      <c r="T80" s="402"/>
      <c r="U80" s="402"/>
      <c r="V80" s="402"/>
      <c r="W80" s="402"/>
      <c r="X80" s="402"/>
    </row>
    <row r="81" spans="1:24" s="447" customFormat="1" ht="13.5">
      <c r="A81" s="406">
        <f>1+COUNT(A$1:A80)</f>
        <v>13</v>
      </c>
      <c r="B81" s="402"/>
      <c r="C81" s="395" t="s">
        <v>833</v>
      </c>
      <c r="D81" s="445"/>
      <c r="E81" s="446"/>
      <c r="F81" s="426"/>
      <c r="G81" s="426"/>
      <c r="H81" s="402"/>
      <c r="I81" s="402"/>
      <c r="J81" s="402"/>
      <c r="K81" s="402"/>
      <c r="L81" s="402"/>
      <c r="M81" s="402"/>
      <c r="N81" s="402"/>
      <c r="O81" s="402"/>
      <c r="P81" s="402"/>
      <c r="Q81" s="402"/>
      <c r="R81" s="402"/>
      <c r="S81" s="402"/>
      <c r="T81" s="402"/>
      <c r="U81" s="402"/>
      <c r="V81" s="402"/>
      <c r="W81" s="402"/>
      <c r="X81" s="402"/>
    </row>
    <row r="82" spans="1:24" s="447" customFormat="1" ht="41.25">
      <c r="A82" s="406"/>
      <c r="B82" s="402"/>
      <c r="C82" s="395" t="s">
        <v>834</v>
      </c>
      <c r="D82" s="445"/>
      <c r="E82" s="446"/>
      <c r="F82" s="426"/>
      <c r="G82" s="426" t="str">
        <f>IF(E82&lt;&gt;0,E82*F82," ")</f>
        <v> </v>
      </c>
      <c r="H82" s="402"/>
      <c r="I82" s="402"/>
      <c r="J82" s="402"/>
      <c r="K82" s="402"/>
      <c r="L82" s="402"/>
      <c r="M82" s="402"/>
      <c r="N82" s="402"/>
      <c r="O82" s="402"/>
      <c r="P82" s="402"/>
      <c r="Q82" s="402"/>
      <c r="R82" s="402"/>
      <c r="S82" s="402"/>
      <c r="T82" s="402"/>
      <c r="U82" s="402"/>
      <c r="V82" s="402"/>
      <c r="W82" s="402"/>
      <c r="X82" s="402"/>
    </row>
    <row r="83" spans="1:24" s="447" customFormat="1" ht="13.5">
      <c r="A83" s="406"/>
      <c r="B83" s="402" t="s">
        <v>813</v>
      </c>
      <c r="C83" s="395" t="s">
        <v>827</v>
      </c>
      <c r="D83" s="445"/>
      <c r="E83" s="446"/>
      <c r="F83" s="426"/>
      <c r="G83" s="426"/>
      <c r="H83" s="402"/>
      <c r="I83" s="402"/>
      <c r="J83" s="402"/>
      <c r="K83" s="402"/>
      <c r="L83" s="402"/>
      <c r="M83" s="402"/>
      <c r="N83" s="402"/>
      <c r="O83" s="402"/>
      <c r="P83" s="402"/>
      <c r="Q83" s="402"/>
      <c r="R83" s="402"/>
      <c r="S83" s="402"/>
      <c r="T83" s="402"/>
      <c r="U83" s="402"/>
      <c r="V83" s="402"/>
      <c r="W83" s="402"/>
      <c r="X83" s="402"/>
    </row>
    <row r="84" spans="1:24" s="447" customFormat="1" ht="13.5">
      <c r="A84" s="406"/>
      <c r="B84" s="402" t="s">
        <v>814</v>
      </c>
      <c r="C84" s="395" t="s">
        <v>835</v>
      </c>
      <c r="D84" s="445"/>
      <c r="E84" s="446"/>
      <c r="F84" s="426"/>
      <c r="G84" s="426"/>
      <c r="H84" s="402"/>
      <c r="I84" s="402"/>
      <c r="J84" s="402"/>
      <c r="K84" s="402"/>
      <c r="L84" s="402"/>
      <c r="M84" s="402"/>
      <c r="N84" s="402"/>
      <c r="O84" s="402"/>
      <c r="P84" s="402"/>
      <c r="Q84" s="402"/>
      <c r="R84" s="402"/>
      <c r="S84" s="402"/>
      <c r="T84" s="402"/>
      <c r="U84" s="402"/>
      <c r="V84" s="402"/>
      <c r="W84" s="402"/>
      <c r="X84" s="402"/>
    </row>
    <row r="85" spans="1:24" s="447" customFormat="1" ht="13.5">
      <c r="A85" s="406"/>
      <c r="B85" s="402"/>
      <c r="C85" s="395" t="s">
        <v>836</v>
      </c>
      <c r="D85" s="445"/>
      <c r="E85" s="446"/>
      <c r="F85" s="426"/>
      <c r="G85" s="426"/>
      <c r="H85" s="402"/>
      <c r="I85" s="402"/>
      <c r="J85" s="402"/>
      <c r="K85" s="402"/>
      <c r="L85" s="402"/>
      <c r="M85" s="402"/>
      <c r="N85" s="402"/>
      <c r="O85" s="402"/>
      <c r="P85" s="402"/>
      <c r="Q85" s="402"/>
      <c r="R85" s="402"/>
      <c r="S85" s="402"/>
      <c r="T85" s="402"/>
      <c r="U85" s="402"/>
      <c r="V85" s="402"/>
      <c r="W85" s="402"/>
      <c r="X85" s="402"/>
    </row>
    <row r="86" spans="1:24" s="447" customFormat="1" ht="13.5">
      <c r="A86" s="406"/>
      <c r="B86" s="402"/>
      <c r="C86" s="395" t="s">
        <v>748</v>
      </c>
      <c r="D86" s="445" t="s">
        <v>15</v>
      </c>
      <c r="E86" s="446">
        <v>3</v>
      </c>
      <c r="F86" s="426"/>
      <c r="G86" s="426">
        <f>IF(E86&lt;&gt;0,E86*F86," ")</f>
        <v>0</v>
      </c>
      <c r="H86" s="402"/>
      <c r="I86" s="402"/>
      <c r="J86" s="402"/>
      <c r="K86" s="402"/>
      <c r="L86" s="402"/>
      <c r="M86" s="402"/>
      <c r="N86" s="402"/>
      <c r="O86" s="402"/>
      <c r="P86" s="402"/>
      <c r="Q86" s="402"/>
      <c r="R86" s="402"/>
      <c r="S86" s="402"/>
      <c r="T86" s="402"/>
      <c r="U86" s="402"/>
      <c r="V86" s="402"/>
      <c r="W86" s="402"/>
      <c r="X86" s="402"/>
    </row>
    <row r="87" spans="1:24" s="447" customFormat="1" ht="13.5">
      <c r="A87" s="406"/>
      <c r="B87" s="402"/>
      <c r="C87" s="395"/>
      <c r="D87" s="445"/>
      <c r="E87" s="446"/>
      <c r="F87" s="426"/>
      <c r="G87" s="426"/>
      <c r="H87" s="402"/>
      <c r="I87" s="402"/>
      <c r="J87" s="402"/>
      <c r="K87" s="402"/>
      <c r="L87" s="402"/>
      <c r="M87" s="402"/>
      <c r="N87" s="402"/>
      <c r="O87" s="402"/>
      <c r="P87" s="402"/>
      <c r="Q87" s="402"/>
      <c r="R87" s="402"/>
      <c r="S87" s="402"/>
      <c r="T87" s="402"/>
      <c r="U87" s="402"/>
      <c r="V87" s="402"/>
      <c r="W87" s="402"/>
      <c r="X87" s="402"/>
    </row>
    <row r="88" spans="1:24" s="447" customFormat="1" ht="13.5">
      <c r="A88" s="406">
        <f>1+COUNT(A$1:A87)</f>
        <v>14</v>
      </c>
      <c r="B88" s="402"/>
      <c r="C88" s="448" t="s">
        <v>837</v>
      </c>
      <c r="D88" s="445"/>
      <c r="E88" s="446"/>
      <c r="F88" s="426"/>
      <c r="G88" s="426"/>
      <c r="H88" s="402"/>
      <c r="I88" s="402"/>
      <c r="J88" s="402"/>
      <c r="K88" s="402"/>
      <c r="L88" s="402"/>
      <c r="M88" s="402"/>
      <c r="N88" s="402"/>
      <c r="O88" s="402"/>
      <c r="P88" s="402"/>
      <c r="Q88" s="402"/>
      <c r="R88" s="402"/>
      <c r="S88" s="402"/>
      <c r="T88" s="402"/>
      <c r="U88" s="402"/>
      <c r="V88" s="402"/>
      <c r="W88" s="402"/>
      <c r="X88" s="402"/>
    </row>
    <row r="89" spans="1:24" s="447" customFormat="1" ht="27">
      <c r="A89" s="406"/>
      <c r="B89" s="402"/>
      <c r="C89" s="395" t="s">
        <v>838</v>
      </c>
      <c r="D89" s="445"/>
      <c r="E89" s="446"/>
      <c r="F89" s="426"/>
      <c r="G89" s="426" t="str">
        <f>IF(E89&lt;&gt;0,E89*F89," ")</f>
        <v> </v>
      </c>
      <c r="H89" s="402"/>
      <c r="I89" s="402"/>
      <c r="J89" s="402"/>
      <c r="K89" s="402"/>
      <c r="L89" s="402"/>
      <c r="M89" s="402"/>
      <c r="N89" s="402"/>
      <c r="O89" s="402"/>
      <c r="P89" s="402"/>
      <c r="Q89" s="402"/>
      <c r="R89" s="402"/>
      <c r="S89" s="402"/>
      <c r="T89" s="402"/>
      <c r="U89" s="402"/>
      <c r="V89" s="402"/>
      <c r="W89" s="402"/>
      <c r="X89" s="402"/>
    </row>
    <row r="90" spans="1:24" s="447" customFormat="1" ht="13.5">
      <c r="A90" s="406"/>
      <c r="B90" s="402" t="s">
        <v>813</v>
      </c>
      <c r="C90" s="395" t="s">
        <v>827</v>
      </c>
      <c r="D90" s="445"/>
      <c r="E90" s="446"/>
      <c r="F90" s="426"/>
      <c r="G90" s="426" t="str">
        <f>IF(E90&lt;&gt;0,E90*F90," ")</f>
        <v> </v>
      </c>
      <c r="H90" s="402"/>
      <c r="I90" s="402"/>
      <c r="J90" s="402"/>
      <c r="K90" s="402"/>
      <c r="L90" s="402"/>
      <c r="M90" s="402"/>
      <c r="N90" s="402"/>
      <c r="O90" s="402"/>
      <c r="P90" s="402"/>
      <c r="Q90" s="402"/>
      <c r="R90" s="402"/>
      <c r="S90" s="402"/>
      <c r="T90" s="402"/>
      <c r="U90" s="402"/>
      <c r="V90" s="402"/>
      <c r="W90" s="402"/>
      <c r="X90" s="402"/>
    </row>
    <row r="91" spans="1:24" s="447" customFormat="1" ht="13.5">
      <c r="A91" s="406"/>
      <c r="B91" s="402" t="s">
        <v>814</v>
      </c>
      <c r="C91" s="395" t="s">
        <v>839</v>
      </c>
      <c r="D91" s="445"/>
      <c r="E91" s="446"/>
      <c r="F91" s="426"/>
      <c r="G91" s="426" t="str">
        <f>IF(E91&lt;&gt;0,E91*F91," ")</f>
        <v> </v>
      </c>
      <c r="H91" s="402"/>
      <c r="I91" s="402"/>
      <c r="J91" s="402"/>
      <c r="K91" s="402"/>
      <c r="L91" s="402"/>
      <c r="M91" s="402"/>
      <c r="N91" s="402"/>
      <c r="O91" s="402"/>
      <c r="P91" s="402"/>
      <c r="Q91" s="402"/>
      <c r="R91" s="402"/>
      <c r="S91" s="402"/>
      <c r="T91" s="402"/>
      <c r="U91" s="402"/>
      <c r="V91" s="402"/>
      <c r="W91" s="402"/>
      <c r="X91" s="402"/>
    </row>
    <row r="92" spans="1:24" s="447" customFormat="1" ht="13.5">
      <c r="A92" s="406"/>
      <c r="B92" s="402"/>
      <c r="C92" s="395" t="s">
        <v>748</v>
      </c>
      <c r="D92" s="445" t="s">
        <v>15</v>
      </c>
      <c r="E92" s="446">
        <v>1</v>
      </c>
      <c r="F92" s="426"/>
      <c r="G92" s="426">
        <f>IF(E92&lt;&gt;0,E92*F92," ")</f>
        <v>0</v>
      </c>
      <c r="H92" s="402"/>
      <c r="I92" s="402"/>
      <c r="J92" s="402"/>
      <c r="K92" s="402"/>
      <c r="L92" s="402"/>
      <c r="M92" s="402"/>
      <c r="N92" s="402"/>
      <c r="O92" s="402"/>
      <c r="P92" s="402"/>
      <c r="Q92" s="402"/>
      <c r="R92" s="402"/>
      <c r="S92" s="402"/>
      <c r="T92" s="402"/>
      <c r="U92" s="402"/>
      <c r="V92" s="402"/>
      <c r="W92" s="402"/>
      <c r="X92" s="402"/>
    </row>
    <row r="93" spans="1:24" s="447" customFormat="1" ht="13.5">
      <c r="A93" s="406"/>
      <c r="B93" s="402"/>
      <c r="C93" s="395"/>
      <c r="D93" s="445"/>
      <c r="E93" s="446"/>
      <c r="F93" s="426"/>
      <c r="G93" s="426"/>
      <c r="H93" s="402"/>
      <c r="I93" s="402"/>
      <c r="J93" s="402"/>
      <c r="K93" s="402"/>
      <c r="L93" s="402"/>
      <c r="M93" s="402"/>
      <c r="N93" s="402"/>
      <c r="O93" s="402"/>
      <c r="P93" s="402"/>
      <c r="Q93" s="402"/>
      <c r="R93" s="402"/>
      <c r="S93" s="402"/>
      <c r="T93" s="402"/>
      <c r="U93" s="402"/>
      <c r="V93" s="402"/>
      <c r="W93" s="402"/>
      <c r="X93" s="402"/>
    </row>
    <row r="94" spans="1:24" s="447" customFormat="1" ht="13.5">
      <c r="A94" s="406">
        <f>1+COUNT(A$1:A93)</f>
        <v>15</v>
      </c>
      <c r="B94" s="402"/>
      <c r="C94" s="395" t="s">
        <v>840</v>
      </c>
      <c r="D94" s="445"/>
      <c r="E94" s="446"/>
      <c r="F94" s="426"/>
      <c r="G94" s="426"/>
      <c r="H94" s="402"/>
      <c r="I94" s="402"/>
      <c r="J94" s="402"/>
      <c r="K94" s="402"/>
      <c r="L94" s="402"/>
      <c r="M94" s="402"/>
      <c r="N94" s="402"/>
      <c r="O94" s="402"/>
      <c r="P94" s="402"/>
      <c r="Q94" s="402"/>
      <c r="R94" s="402"/>
      <c r="S94" s="402"/>
      <c r="T94" s="402"/>
      <c r="U94" s="402"/>
      <c r="V94" s="402"/>
      <c r="W94" s="402"/>
      <c r="X94" s="402"/>
    </row>
    <row r="95" spans="1:24" s="447" customFormat="1" ht="27">
      <c r="A95" s="406"/>
      <c r="B95" s="402"/>
      <c r="C95" s="395" t="s">
        <v>841</v>
      </c>
      <c r="D95" s="445"/>
      <c r="E95" s="446"/>
      <c r="F95" s="426"/>
      <c r="G95" s="426"/>
      <c r="H95" s="402"/>
      <c r="I95" s="402"/>
      <c r="J95" s="402"/>
      <c r="K95" s="402"/>
      <c r="L95" s="402"/>
      <c r="M95" s="402"/>
      <c r="N95" s="402"/>
      <c r="O95" s="402"/>
      <c r="P95" s="402"/>
      <c r="Q95" s="402"/>
      <c r="R95" s="402"/>
      <c r="S95" s="402"/>
      <c r="T95" s="402"/>
      <c r="U95" s="402"/>
      <c r="V95" s="402"/>
      <c r="W95" s="402"/>
      <c r="X95" s="402"/>
    </row>
    <row r="96" spans="1:24" s="447" customFormat="1" ht="13.5">
      <c r="A96" s="406"/>
      <c r="B96" s="402" t="s">
        <v>813</v>
      </c>
      <c r="C96" s="395" t="s">
        <v>827</v>
      </c>
      <c r="D96" s="445"/>
      <c r="E96" s="446"/>
      <c r="F96" s="426"/>
      <c r="G96" s="426"/>
      <c r="H96" s="402"/>
      <c r="I96" s="402"/>
      <c r="J96" s="402"/>
      <c r="K96" s="402"/>
      <c r="L96" s="402"/>
      <c r="M96" s="402"/>
      <c r="N96" s="402"/>
      <c r="O96" s="402"/>
      <c r="P96" s="402"/>
      <c r="Q96" s="402"/>
      <c r="R96" s="402"/>
      <c r="S96" s="402"/>
      <c r="T96" s="402"/>
      <c r="U96" s="402"/>
      <c r="V96" s="402"/>
      <c r="W96" s="402"/>
      <c r="X96" s="402"/>
    </row>
    <row r="97" spans="1:24" s="447" customFormat="1" ht="13.5">
      <c r="A97" s="406"/>
      <c r="B97" s="402" t="s">
        <v>814</v>
      </c>
      <c r="C97" s="395" t="s">
        <v>842</v>
      </c>
      <c r="D97" s="445"/>
      <c r="E97" s="446"/>
      <c r="F97" s="426"/>
      <c r="G97" s="426"/>
      <c r="H97" s="402"/>
      <c r="I97" s="402"/>
      <c r="J97" s="402"/>
      <c r="K97" s="402"/>
      <c r="L97" s="402"/>
      <c r="M97" s="402"/>
      <c r="N97" s="402"/>
      <c r="O97" s="402"/>
      <c r="P97" s="402"/>
      <c r="Q97" s="402"/>
      <c r="R97" s="402"/>
      <c r="S97" s="402"/>
      <c r="T97" s="402"/>
      <c r="U97" s="402"/>
      <c r="V97" s="402"/>
      <c r="W97" s="402"/>
      <c r="X97" s="402"/>
    </row>
    <row r="98" spans="1:24" s="447" customFormat="1" ht="13.5">
      <c r="A98" s="406"/>
      <c r="B98" s="402"/>
      <c r="C98" s="395" t="s">
        <v>843</v>
      </c>
      <c r="D98" s="445"/>
      <c r="E98" s="446"/>
      <c r="F98" s="426"/>
      <c r="G98" s="426"/>
      <c r="H98" s="402"/>
      <c r="I98" s="402"/>
      <c r="J98" s="402"/>
      <c r="K98" s="402"/>
      <c r="L98" s="402"/>
      <c r="M98" s="402"/>
      <c r="N98" s="402"/>
      <c r="O98" s="402"/>
      <c r="P98" s="402"/>
      <c r="Q98" s="402"/>
      <c r="R98" s="402"/>
      <c r="S98" s="402"/>
      <c r="T98" s="402"/>
      <c r="U98" s="402"/>
      <c r="V98" s="402"/>
      <c r="W98" s="402"/>
      <c r="X98" s="402"/>
    </row>
    <row r="99" spans="1:24" s="447" customFormat="1" ht="13.5">
      <c r="A99" s="406"/>
      <c r="B99" s="402"/>
      <c r="C99" s="395" t="s">
        <v>748</v>
      </c>
      <c r="D99" s="445" t="s">
        <v>15</v>
      </c>
      <c r="E99" s="446">
        <v>1</v>
      </c>
      <c r="F99" s="426"/>
      <c r="G99" s="426">
        <f>IF(E99&lt;&gt;0,E99*F99," ")</f>
        <v>0</v>
      </c>
      <c r="H99" s="402"/>
      <c r="I99" s="402"/>
      <c r="J99" s="402"/>
      <c r="K99" s="402"/>
      <c r="L99" s="402"/>
      <c r="M99" s="402"/>
      <c r="N99" s="402"/>
      <c r="O99" s="402"/>
      <c r="P99" s="402"/>
      <c r="Q99" s="402"/>
      <c r="R99" s="402"/>
      <c r="S99" s="402"/>
      <c r="T99" s="402"/>
      <c r="U99" s="402"/>
      <c r="V99" s="402"/>
      <c r="W99" s="402"/>
      <c r="X99" s="402"/>
    </row>
    <row r="100" spans="1:24" s="447" customFormat="1" ht="13.5">
      <c r="A100" s="406"/>
      <c r="B100" s="402"/>
      <c r="C100" s="395"/>
      <c r="D100" s="445"/>
      <c r="E100" s="446"/>
      <c r="F100" s="426"/>
      <c r="G100" s="426"/>
      <c r="H100" s="402"/>
      <c r="I100" s="402"/>
      <c r="J100" s="402"/>
      <c r="K100" s="402"/>
      <c r="L100" s="402"/>
      <c r="M100" s="402"/>
      <c r="N100" s="402"/>
      <c r="O100" s="402"/>
      <c r="P100" s="402"/>
      <c r="Q100" s="402"/>
      <c r="R100" s="402"/>
      <c r="S100" s="402"/>
      <c r="T100" s="402"/>
      <c r="U100" s="402"/>
      <c r="V100" s="402"/>
      <c r="W100" s="402"/>
      <c r="X100" s="402"/>
    </row>
    <row r="101" spans="1:24" s="447" customFormat="1" ht="13.5">
      <c r="A101" s="406">
        <f>1+COUNT(A$1:A100)</f>
        <v>16</v>
      </c>
      <c r="B101" s="402"/>
      <c r="C101" s="448" t="s">
        <v>844</v>
      </c>
      <c r="D101" s="445"/>
      <c r="E101" s="446"/>
      <c r="F101" s="426"/>
      <c r="G101" s="426"/>
      <c r="H101" s="402"/>
      <c r="I101" s="402"/>
      <c r="J101" s="402"/>
      <c r="K101" s="402"/>
      <c r="L101" s="402"/>
      <c r="M101" s="402"/>
      <c r="N101" s="402"/>
      <c r="O101" s="402"/>
      <c r="P101" s="402"/>
      <c r="Q101" s="402"/>
      <c r="R101" s="402"/>
      <c r="S101" s="402"/>
      <c r="T101" s="402"/>
      <c r="U101" s="402"/>
      <c r="V101" s="402"/>
      <c r="W101" s="402"/>
      <c r="X101" s="402"/>
    </row>
    <row r="102" spans="1:24" s="447" customFormat="1" ht="27">
      <c r="A102" s="406"/>
      <c r="B102" s="402"/>
      <c r="C102" s="395" t="s">
        <v>845</v>
      </c>
      <c r="D102" s="445"/>
      <c r="E102" s="446"/>
      <c r="F102" s="426"/>
      <c r="G102" s="426"/>
      <c r="H102" s="402"/>
      <c r="I102" s="402"/>
      <c r="J102" s="402"/>
      <c r="K102" s="402"/>
      <c r="L102" s="402"/>
      <c r="M102" s="402"/>
      <c r="N102" s="402"/>
      <c r="O102" s="402"/>
      <c r="P102" s="402"/>
      <c r="Q102" s="402"/>
      <c r="R102" s="402"/>
      <c r="S102" s="402"/>
      <c r="T102" s="402"/>
      <c r="U102" s="402"/>
      <c r="V102" s="402"/>
      <c r="W102" s="402"/>
      <c r="X102" s="402"/>
    </row>
    <row r="103" spans="1:24" s="447" customFormat="1" ht="13.5">
      <c r="A103" s="406"/>
      <c r="B103" s="402" t="s">
        <v>813</v>
      </c>
      <c r="C103" s="395" t="s">
        <v>827</v>
      </c>
      <c r="D103" s="445"/>
      <c r="E103" s="446"/>
      <c r="F103" s="426"/>
      <c r="G103" s="426"/>
      <c r="H103" s="402"/>
      <c r="I103" s="402"/>
      <c r="J103" s="402"/>
      <c r="K103" s="402"/>
      <c r="L103" s="402"/>
      <c r="M103" s="402"/>
      <c r="N103" s="402"/>
      <c r="O103" s="402"/>
      <c r="P103" s="402"/>
      <c r="Q103" s="402"/>
      <c r="R103" s="402"/>
      <c r="S103" s="402"/>
      <c r="T103" s="402"/>
      <c r="U103" s="402"/>
      <c r="V103" s="402"/>
      <c r="W103" s="402"/>
      <c r="X103" s="402"/>
    </row>
    <row r="104" spans="1:24" s="447" customFormat="1" ht="13.5">
      <c r="A104" s="406"/>
      <c r="B104" s="402" t="s">
        <v>814</v>
      </c>
      <c r="C104" s="395" t="s">
        <v>846</v>
      </c>
      <c r="D104" s="445"/>
      <c r="E104" s="446"/>
      <c r="F104" s="426"/>
      <c r="G104" s="426"/>
      <c r="H104" s="402"/>
      <c r="I104" s="402"/>
      <c r="J104" s="402"/>
      <c r="K104" s="402"/>
      <c r="L104" s="402"/>
      <c r="M104" s="402"/>
      <c r="N104" s="402"/>
      <c r="O104" s="402"/>
      <c r="P104" s="402"/>
      <c r="Q104" s="402"/>
      <c r="R104" s="402"/>
      <c r="S104" s="402"/>
      <c r="T104" s="402"/>
      <c r="U104" s="402"/>
      <c r="V104" s="402"/>
      <c r="W104" s="402"/>
      <c r="X104" s="402"/>
    </row>
    <row r="105" spans="1:24" s="447" customFormat="1" ht="13.5">
      <c r="A105" s="406"/>
      <c r="B105" s="402"/>
      <c r="C105" s="395" t="s">
        <v>748</v>
      </c>
      <c r="D105" s="445" t="s">
        <v>15</v>
      </c>
      <c r="E105" s="446">
        <v>3</v>
      </c>
      <c r="F105" s="426"/>
      <c r="G105" s="426">
        <f>IF(E105&lt;&gt;0,E105*F105," ")</f>
        <v>0</v>
      </c>
      <c r="H105" s="402"/>
      <c r="I105" s="402"/>
      <c r="J105" s="402"/>
      <c r="K105" s="402"/>
      <c r="L105" s="402"/>
      <c r="M105" s="402"/>
      <c r="N105" s="402"/>
      <c r="O105" s="402"/>
      <c r="P105" s="402"/>
      <c r="Q105" s="402"/>
      <c r="R105" s="402"/>
      <c r="S105" s="402"/>
      <c r="T105" s="402"/>
      <c r="U105" s="402"/>
      <c r="V105" s="402"/>
      <c r="W105" s="402"/>
      <c r="X105" s="402"/>
    </row>
    <row r="106" spans="1:24" s="447" customFormat="1" ht="13.5">
      <c r="A106" s="406"/>
      <c r="B106" s="402"/>
      <c r="C106" s="395"/>
      <c r="D106" s="445"/>
      <c r="E106" s="446"/>
      <c r="F106" s="426"/>
      <c r="G106" s="426"/>
      <c r="H106" s="402"/>
      <c r="I106" s="402"/>
      <c r="J106" s="402"/>
      <c r="K106" s="402"/>
      <c r="L106" s="402"/>
      <c r="M106" s="402"/>
      <c r="N106" s="402"/>
      <c r="O106" s="402"/>
      <c r="P106" s="402"/>
      <c r="Q106" s="402"/>
      <c r="R106" s="402"/>
      <c r="S106" s="402"/>
      <c r="T106" s="402"/>
      <c r="U106" s="402"/>
      <c r="V106" s="402"/>
      <c r="W106" s="402"/>
      <c r="X106" s="402"/>
    </row>
    <row r="107" spans="1:24" s="447" customFormat="1" ht="13.5">
      <c r="A107" s="406">
        <f>1+COUNT(A$1:A106)</f>
        <v>17</v>
      </c>
      <c r="B107" s="402"/>
      <c r="C107" s="395" t="s">
        <v>847</v>
      </c>
      <c r="D107" s="445"/>
      <c r="E107" s="446"/>
      <c r="F107" s="426"/>
      <c r="G107" s="426"/>
      <c r="H107" s="402"/>
      <c r="I107" s="402"/>
      <c r="J107" s="402"/>
      <c r="K107" s="402"/>
      <c r="L107" s="402"/>
      <c r="M107" s="402"/>
      <c r="N107" s="402"/>
      <c r="O107" s="402"/>
      <c r="P107" s="402"/>
      <c r="Q107" s="402"/>
      <c r="R107" s="402"/>
      <c r="S107" s="402"/>
      <c r="T107" s="402"/>
      <c r="U107" s="402"/>
      <c r="V107" s="402"/>
      <c r="W107" s="402"/>
      <c r="X107" s="402"/>
    </row>
    <row r="108" spans="1:24" s="447" customFormat="1" ht="27">
      <c r="A108" s="406"/>
      <c r="B108" s="402"/>
      <c r="C108" s="395" t="s">
        <v>848</v>
      </c>
      <c r="D108" s="445"/>
      <c r="E108" s="446"/>
      <c r="F108" s="426"/>
      <c r="G108" s="426"/>
      <c r="H108" s="402"/>
      <c r="I108" s="402"/>
      <c r="J108" s="402"/>
      <c r="K108" s="402"/>
      <c r="L108" s="402"/>
      <c r="M108" s="402"/>
      <c r="N108" s="402"/>
      <c r="O108" s="402"/>
      <c r="P108" s="402"/>
      <c r="Q108" s="402"/>
      <c r="R108" s="402"/>
      <c r="S108" s="402"/>
      <c r="T108" s="402"/>
      <c r="U108" s="402"/>
      <c r="V108" s="402"/>
      <c r="W108" s="402"/>
      <c r="X108" s="402"/>
    </row>
    <row r="109" spans="1:24" s="447" customFormat="1" ht="13.5">
      <c r="A109" s="406"/>
      <c r="B109" s="402" t="s">
        <v>813</v>
      </c>
      <c r="C109" s="395" t="s">
        <v>827</v>
      </c>
      <c r="D109" s="445"/>
      <c r="E109" s="446"/>
      <c r="F109" s="426"/>
      <c r="G109" s="426"/>
      <c r="H109" s="402"/>
      <c r="I109" s="402"/>
      <c r="J109" s="402"/>
      <c r="K109" s="402"/>
      <c r="L109" s="402"/>
      <c r="M109" s="402"/>
      <c r="N109" s="402"/>
      <c r="O109" s="402"/>
      <c r="P109" s="402"/>
      <c r="Q109" s="402"/>
      <c r="R109" s="402"/>
      <c r="S109" s="402"/>
      <c r="T109" s="402"/>
      <c r="U109" s="402"/>
      <c r="V109" s="402"/>
      <c r="W109" s="402"/>
      <c r="X109" s="402"/>
    </row>
    <row r="110" spans="1:24" s="447" customFormat="1" ht="13.5">
      <c r="A110" s="406"/>
      <c r="B110" s="402" t="s">
        <v>814</v>
      </c>
      <c r="C110" s="395" t="s">
        <v>849</v>
      </c>
      <c r="D110" s="445"/>
      <c r="E110" s="446"/>
      <c r="F110" s="426"/>
      <c r="G110" s="426"/>
      <c r="H110" s="402"/>
      <c r="I110" s="402"/>
      <c r="J110" s="402"/>
      <c r="K110" s="402"/>
      <c r="L110" s="402"/>
      <c r="M110" s="402"/>
      <c r="N110" s="402"/>
      <c r="O110" s="402"/>
      <c r="P110" s="402"/>
      <c r="Q110" s="402"/>
      <c r="R110" s="402"/>
      <c r="S110" s="402"/>
      <c r="T110" s="402"/>
      <c r="U110" s="402"/>
      <c r="V110" s="402"/>
      <c r="W110" s="402"/>
      <c r="X110" s="402"/>
    </row>
    <row r="111" spans="1:24" s="447" customFormat="1" ht="13.5">
      <c r="A111" s="406"/>
      <c r="B111" s="402"/>
      <c r="C111" s="395" t="s">
        <v>748</v>
      </c>
      <c r="D111" s="445" t="s">
        <v>15</v>
      </c>
      <c r="E111" s="446">
        <v>3</v>
      </c>
      <c r="F111" s="426"/>
      <c r="G111" s="426">
        <f>IF(E111&lt;&gt;0,E111*F111," ")</f>
        <v>0</v>
      </c>
      <c r="H111" s="402"/>
      <c r="I111" s="402"/>
      <c r="J111" s="402"/>
      <c r="K111" s="402"/>
      <c r="L111" s="402"/>
      <c r="M111" s="402"/>
      <c r="N111" s="402"/>
      <c r="O111" s="402"/>
      <c r="P111" s="402"/>
      <c r="Q111" s="402"/>
      <c r="R111" s="402"/>
      <c r="S111" s="402"/>
      <c r="T111" s="402"/>
      <c r="U111" s="402"/>
      <c r="V111" s="402"/>
      <c r="W111" s="402"/>
      <c r="X111" s="402"/>
    </row>
    <row r="112" spans="1:24" s="447" customFormat="1" ht="13.5">
      <c r="A112" s="406"/>
      <c r="B112" s="402"/>
      <c r="C112" s="395"/>
      <c r="D112" s="445"/>
      <c r="E112" s="446"/>
      <c r="F112" s="426"/>
      <c r="G112" s="426"/>
      <c r="H112" s="402"/>
      <c r="I112" s="402"/>
      <c r="J112" s="402"/>
      <c r="K112" s="402"/>
      <c r="L112" s="402"/>
      <c r="M112" s="402"/>
      <c r="N112" s="402"/>
      <c r="O112" s="402"/>
      <c r="P112" s="402"/>
      <c r="Q112" s="402"/>
      <c r="R112" s="402"/>
      <c r="S112" s="402"/>
      <c r="T112" s="402"/>
      <c r="U112" s="402"/>
      <c r="V112" s="402"/>
      <c r="W112" s="402"/>
      <c r="X112" s="402"/>
    </row>
    <row r="113" spans="1:24" s="447" customFormat="1" ht="13.5">
      <c r="A113" s="406">
        <f>1+COUNT(A$1:A112)</f>
        <v>18</v>
      </c>
      <c r="B113" s="402"/>
      <c r="C113" s="395" t="s">
        <v>850</v>
      </c>
      <c r="D113" s="445"/>
      <c r="E113" s="446"/>
      <c r="F113" s="426"/>
      <c r="G113" s="426"/>
      <c r="H113" s="402"/>
      <c r="I113" s="402"/>
      <c r="J113" s="402"/>
      <c r="K113" s="402"/>
      <c r="L113" s="402"/>
      <c r="M113" s="402"/>
      <c r="N113" s="402"/>
      <c r="O113" s="402"/>
      <c r="P113" s="402"/>
      <c r="Q113" s="402"/>
      <c r="R113" s="402"/>
      <c r="S113" s="402"/>
      <c r="T113" s="402"/>
      <c r="U113" s="402"/>
      <c r="V113" s="402"/>
      <c r="W113" s="402"/>
      <c r="X113" s="402"/>
    </row>
    <row r="114" spans="1:24" s="447" customFormat="1" ht="27">
      <c r="A114" s="406"/>
      <c r="B114" s="402"/>
      <c r="C114" s="395" t="s">
        <v>851</v>
      </c>
      <c r="D114" s="445"/>
      <c r="E114" s="446"/>
      <c r="F114" s="426"/>
      <c r="G114" s="426" t="str">
        <f>IF(E114&lt;&gt;0,E114*F114," ")</f>
        <v> </v>
      </c>
      <c r="H114" s="402"/>
      <c r="I114" s="402"/>
      <c r="J114" s="402"/>
      <c r="K114" s="402"/>
      <c r="L114" s="402"/>
      <c r="M114" s="402"/>
      <c r="N114" s="402"/>
      <c r="O114" s="402"/>
      <c r="P114" s="402"/>
      <c r="Q114" s="402"/>
      <c r="R114" s="402"/>
      <c r="S114" s="402"/>
      <c r="T114" s="402"/>
      <c r="U114" s="402"/>
      <c r="V114" s="402"/>
      <c r="W114" s="402"/>
      <c r="X114" s="402"/>
    </row>
    <row r="115" spans="1:24" s="447" customFormat="1" ht="13.5">
      <c r="A115" s="406"/>
      <c r="B115" s="402" t="s">
        <v>813</v>
      </c>
      <c r="C115" s="395"/>
      <c r="D115" s="445"/>
      <c r="E115" s="446"/>
      <c r="F115" s="426"/>
      <c r="G115" s="426" t="str">
        <f>IF(E115&lt;&gt;0,E115*F115," ")</f>
        <v> </v>
      </c>
      <c r="H115" s="402"/>
      <c r="I115" s="402"/>
      <c r="J115" s="402"/>
      <c r="K115" s="402"/>
      <c r="L115" s="402"/>
      <c r="M115" s="402"/>
      <c r="N115" s="402"/>
      <c r="O115" s="402"/>
      <c r="P115" s="402"/>
      <c r="Q115" s="402"/>
      <c r="R115" s="402"/>
      <c r="S115" s="402"/>
      <c r="T115" s="402"/>
      <c r="U115" s="402"/>
      <c r="V115" s="402"/>
      <c r="W115" s="402"/>
      <c r="X115" s="402"/>
    </row>
    <row r="116" spans="1:24" s="447" customFormat="1" ht="13.5">
      <c r="A116" s="406"/>
      <c r="B116" s="402" t="s">
        <v>814</v>
      </c>
      <c r="C116" s="395" t="s">
        <v>852</v>
      </c>
      <c r="D116" s="445"/>
      <c r="E116" s="446"/>
      <c r="F116" s="426"/>
      <c r="G116" s="426" t="str">
        <f>IF(E116&lt;&gt;0,E116*F116," ")</f>
        <v> </v>
      </c>
      <c r="H116" s="402"/>
      <c r="I116" s="402"/>
      <c r="J116" s="402"/>
      <c r="K116" s="402"/>
      <c r="L116" s="402"/>
      <c r="M116" s="402"/>
      <c r="N116" s="402"/>
      <c r="O116" s="402"/>
      <c r="P116" s="402"/>
      <c r="Q116" s="402"/>
      <c r="R116" s="402"/>
      <c r="S116" s="402"/>
      <c r="T116" s="402"/>
      <c r="U116" s="402"/>
      <c r="V116" s="402"/>
      <c r="W116" s="402"/>
      <c r="X116" s="402"/>
    </row>
    <row r="117" spans="1:24" s="447" customFormat="1" ht="13.5">
      <c r="A117" s="406"/>
      <c r="B117" s="402"/>
      <c r="C117" s="395" t="s">
        <v>748</v>
      </c>
      <c r="D117" s="445" t="s">
        <v>15</v>
      </c>
      <c r="E117" s="446">
        <v>3</v>
      </c>
      <c r="F117" s="426"/>
      <c r="G117" s="426">
        <f>IF(E117&lt;&gt;0,E117*F117," ")</f>
        <v>0</v>
      </c>
      <c r="H117" s="402"/>
      <c r="I117" s="402"/>
      <c r="J117" s="402"/>
      <c r="K117" s="402"/>
      <c r="L117" s="402"/>
      <c r="M117" s="402"/>
      <c r="N117" s="402"/>
      <c r="O117" s="402"/>
      <c r="P117" s="402"/>
      <c r="Q117" s="402"/>
      <c r="R117" s="402"/>
      <c r="S117" s="402"/>
      <c r="T117" s="402"/>
      <c r="U117" s="402"/>
      <c r="V117" s="402"/>
      <c r="W117" s="402"/>
      <c r="X117" s="402"/>
    </row>
    <row r="118" spans="1:7" s="402" customFormat="1" ht="13.5">
      <c r="A118" s="406"/>
      <c r="C118" s="400"/>
      <c r="D118" s="424"/>
      <c r="E118" s="425"/>
      <c r="F118" s="426"/>
      <c r="G118" s="426"/>
    </row>
    <row r="119" spans="1:7" ht="13.5">
      <c r="A119" s="406">
        <f>1+COUNT(A$1:A118)</f>
        <v>19</v>
      </c>
      <c r="C119" s="400" t="s">
        <v>853</v>
      </c>
      <c r="D119" s="424"/>
      <c r="E119" s="425"/>
      <c r="G119" s="426" t="str">
        <f aca="true" t="shared" si="2" ref="G119:G143">IF(E119&lt;&gt;0,E119*F119," ")</f>
        <v> </v>
      </c>
    </row>
    <row r="120" spans="3:7" ht="69">
      <c r="C120" s="400" t="s">
        <v>854</v>
      </c>
      <c r="D120" s="424"/>
      <c r="E120" s="425"/>
      <c r="G120" s="426" t="str">
        <f t="shared" si="2"/>
        <v> </v>
      </c>
    </row>
    <row r="121" spans="2:7" ht="13.5">
      <c r="B121" s="402" t="s">
        <v>766</v>
      </c>
      <c r="C121" s="400" t="s">
        <v>855</v>
      </c>
      <c r="D121" s="424"/>
      <c r="E121" s="425"/>
      <c r="G121" s="426" t="str">
        <f t="shared" si="2"/>
        <v> </v>
      </c>
    </row>
    <row r="122" spans="2:7" ht="13.5">
      <c r="B122" s="402" t="s">
        <v>743</v>
      </c>
      <c r="C122" s="400" t="s">
        <v>856</v>
      </c>
      <c r="D122" s="424"/>
      <c r="E122" s="425"/>
      <c r="G122" s="426" t="str">
        <f t="shared" si="2"/>
        <v> </v>
      </c>
    </row>
    <row r="123" spans="3:7" ht="13.5">
      <c r="C123" s="400" t="s">
        <v>857</v>
      </c>
      <c r="D123" s="424"/>
      <c r="E123" s="425"/>
      <c r="G123" s="426" t="str">
        <f t="shared" si="2"/>
        <v> </v>
      </c>
    </row>
    <row r="124" spans="3:7" ht="13.5">
      <c r="C124" s="400" t="s">
        <v>858</v>
      </c>
      <c r="D124" s="424"/>
      <c r="E124" s="425"/>
      <c r="G124" s="426" t="str">
        <f t="shared" si="2"/>
        <v> </v>
      </c>
    </row>
    <row r="125" spans="3:7" ht="13.5">
      <c r="C125" s="400" t="s">
        <v>748</v>
      </c>
      <c r="D125" s="424" t="s">
        <v>15</v>
      </c>
      <c r="E125" s="425">
        <v>1</v>
      </c>
      <c r="G125" s="426">
        <f t="shared" si="2"/>
        <v>0</v>
      </c>
    </row>
    <row r="126" spans="3:7" ht="13.5">
      <c r="C126" s="400"/>
      <c r="D126" s="424"/>
      <c r="E126" s="425"/>
      <c r="G126" s="426" t="str">
        <f t="shared" si="2"/>
        <v> </v>
      </c>
    </row>
    <row r="127" spans="1:7" ht="13.5">
      <c r="A127" s="406">
        <f>1+COUNT(A$1:A126)</f>
        <v>20</v>
      </c>
      <c r="C127" s="400" t="s">
        <v>859</v>
      </c>
      <c r="D127" s="424"/>
      <c r="E127" s="425"/>
      <c r="G127" s="426" t="str">
        <f t="shared" si="2"/>
        <v> </v>
      </c>
    </row>
    <row r="128" spans="3:7" ht="41.25">
      <c r="C128" s="400" t="s">
        <v>860</v>
      </c>
      <c r="D128" s="424"/>
      <c r="E128" s="425"/>
      <c r="G128" s="426" t="str">
        <f t="shared" si="2"/>
        <v> </v>
      </c>
    </row>
    <row r="129" spans="2:7" ht="13.5">
      <c r="B129" s="402" t="s">
        <v>766</v>
      </c>
      <c r="C129" s="400" t="s">
        <v>861</v>
      </c>
      <c r="D129" s="424"/>
      <c r="E129" s="425"/>
      <c r="G129" s="426" t="str">
        <f t="shared" si="2"/>
        <v> </v>
      </c>
    </row>
    <row r="130" spans="2:7" ht="13.5">
      <c r="B130" s="402" t="s">
        <v>743</v>
      </c>
      <c r="C130" s="400" t="s">
        <v>775</v>
      </c>
      <c r="D130" s="424"/>
      <c r="E130" s="425"/>
      <c r="G130" s="426" t="str">
        <f t="shared" si="2"/>
        <v> </v>
      </c>
    </row>
    <row r="131" spans="3:7" ht="13.5">
      <c r="C131" s="400" t="s">
        <v>748</v>
      </c>
      <c r="D131" s="424" t="s">
        <v>15</v>
      </c>
      <c r="E131" s="425">
        <v>1</v>
      </c>
      <c r="G131" s="426">
        <f t="shared" si="2"/>
        <v>0</v>
      </c>
    </row>
    <row r="132" spans="3:7" ht="13.5">
      <c r="C132" s="400"/>
      <c r="D132" s="424"/>
      <c r="E132" s="425"/>
      <c r="G132" s="426" t="str">
        <f t="shared" si="2"/>
        <v> </v>
      </c>
    </row>
    <row r="133" spans="1:7" ht="13.5">
      <c r="A133" s="406">
        <f>1+COUNT(A$1:A132)</f>
        <v>21</v>
      </c>
      <c r="C133" s="400" t="s">
        <v>862</v>
      </c>
      <c r="D133" s="424"/>
      <c r="E133" s="425"/>
      <c r="G133" s="426" t="str">
        <f t="shared" si="2"/>
        <v> </v>
      </c>
    </row>
    <row r="134" spans="3:7" ht="13.5">
      <c r="C134" s="400" t="s">
        <v>863</v>
      </c>
      <c r="D134" s="424"/>
      <c r="E134" s="425"/>
      <c r="G134" s="426" t="str">
        <f t="shared" si="2"/>
        <v> </v>
      </c>
    </row>
    <row r="135" spans="3:7" ht="13.5">
      <c r="C135" s="400" t="s">
        <v>748</v>
      </c>
      <c r="D135" s="424"/>
      <c r="E135" s="425"/>
      <c r="G135" s="426" t="str">
        <f t="shared" si="2"/>
        <v> </v>
      </c>
    </row>
    <row r="136" spans="2:7" ht="13.5">
      <c r="B136" s="402" t="s">
        <v>766</v>
      </c>
      <c r="C136" s="400"/>
      <c r="D136" s="424"/>
      <c r="E136" s="425"/>
      <c r="G136" s="426" t="str">
        <f t="shared" si="2"/>
        <v> </v>
      </c>
    </row>
    <row r="137" spans="2:7" ht="13.5">
      <c r="B137" s="402" t="s">
        <v>743</v>
      </c>
      <c r="C137" s="400" t="s">
        <v>775</v>
      </c>
      <c r="D137" s="424" t="s">
        <v>15</v>
      </c>
      <c r="E137" s="425">
        <v>2</v>
      </c>
      <c r="G137" s="426">
        <f t="shared" si="2"/>
        <v>0</v>
      </c>
    </row>
    <row r="138" ht="13.5">
      <c r="G138" s="426" t="str">
        <f t="shared" si="2"/>
        <v> </v>
      </c>
    </row>
    <row r="139" spans="1:7" s="402" customFormat="1" ht="13.5">
      <c r="A139" s="406">
        <f>1+COUNT(A$1:A138)</f>
        <v>22</v>
      </c>
      <c r="C139" s="395" t="s">
        <v>764</v>
      </c>
      <c r="D139" s="424"/>
      <c r="E139" s="425"/>
      <c r="F139" s="426"/>
      <c r="G139" s="426" t="str">
        <f t="shared" si="2"/>
        <v> </v>
      </c>
    </row>
    <row r="140" spans="1:7" s="402" customFormat="1" ht="27">
      <c r="A140" s="406"/>
      <c r="C140" s="395" t="s">
        <v>765</v>
      </c>
      <c r="D140" s="424"/>
      <c r="E140" s="425"/>
      <c r="F140" s="426"/>
      <c r="G140" s="426" t="str">
        <f t="shared" si="2"/>
        <v> </v>
      </c>
    </row>
    <row r="141" spans="1:7" s="402" customFormat="1" ht="13.5">
      <c r="A141" s="406"/>
      <c r="C141" s="395" t="s">
        <v>748</v>
      </c>
      <c r="D141" s="424"/>
      <c r="E141" s="425"/>
      <c r="F141" s="426"/>
      <c r="G141" s="426" t="str">
        <f t="shared" si="2"/>
        <v> </v>
      </c>
    </row>
    <row r="142" spans="1:7" s="402" customFormat="1" ht="13.5">
      <c r="A142" s="406"/>
      <c r="B142" s="402" t="s">
        <v>766</v>
      </c>
      <c r="C142" s="395"/>
      <c r="D142" s="424"/>
      <c r="E142" s="425"/>
      <c r="F142" s="426"/>
      <c r="G142" s="426" t="str">
        <f t="shared" si="2"/>
        <v> </v>
      </c>
    </row>
    <row r="143" spans="1:7" s="402" customFormat="1" ht="13.5">
      <c r="A143" s="406"/>
      <c r="B143" s="402" t="s">
        <v>743</v>
      </c>
      <c r="C143" s="395" t="s">
        <v>864</v>
      </c>
      <c r="D143" s="424" t="s">
        <v>15</v>
      </c>
      <c r="E143" s="425">
        <v>8</v>
      </c>
      <c r="F143" s="426"/>
      <c r="G143" s="426">
        <f t="shared" si="2"/>
        <v>0</v>
      </c>
    </row>
    <row r="144" spans="1:7" s="402" customFormat="1" ht="13.5">
      <c r="A144" s="406"/>
      <c r="C144" s="395"/>
      <c r="D144" s="424"/>
      <c r="E144" s="425"/>
      <c r="F144" s="426"/>
      <c r="G144" s="426"/>
    </row>
    <row r="145" spans="1:7" s="402" customFormat="1" ht="13.5">
      <c r="A145" s="406">
        <f>1+COUNT(A$1:A144)</f>
        <v>23</v>
      </c>
      <c r="C145" s="395" t="s">
        <v>773</v>
      </c>
      <c r="D145" s="424"/>
      <c r="E145" s="425"/>
      <c r="F145" s="426"/>
      <c r="G145" s="426" t="str">
        <f aca="true" t="shared" si="3" ref="G145:G151">IF(E145&lt;&gt;0,E145*F145," ")</f>
        <v> </v>
      </c>
    </row>
    <row r="146" spans="1:7" s="402" customFormat="1" ht="41.25">
      <c r="A146" s="406"/>
      <c r="C146" s="395" t="s">
        <v>774</v>
      </c>
      <c r="D146" s="424"/>
      <c r="E146" s="425"/>
      <c r="F146" s="426"/>
      <c r="G146" s="426" t="str">
        <f t="shared" si="3"/>
        <v> </v>
      </c>
    </row>
    <row r="147" spans="1:7" s="402" customFormat="1" ht="13.5">
      <c r="A147" s="406"/>
      <c r="C147" s="395" t="s">
        <v>748</v>
      </c>
      <c r="D147" s="424"/>
      <c r="E147" s="425"/>
      <c r="F147" s="426"/>
      <c r="G147" s="426" t="str">
        <f t="shared" si="3"/>
        <v> </v>
      </c>
    </row>
    <row r="148" spans="1:7" s="402" customFormat="1" ht="13.5">
      <c r="A148" s="406"/>
      <c r="B148" s="402" t="s">
        <v>766</v>
      </c>
      <c r="C148" s="395"/>
      <c r="D148" s="424"/>
      <c r="E148" s="425"/>
      <c r="F148" s="426"/>
      <c r="G148" s="426" t="str">
        <f t="shared" si="3"/>
        <v> </v>
      </c>
    </row>
    <row r="149" spans="1:7" s="402" customFormat="1" ht="13.5">
      <c r="A149" s="406"/>
      <c r="B149" s="402" t="s">
        <v>743</v>
      </c>
      <c r="C149" s="395" t="s">
        <v>775</v>
      </c>
      <c r="D149" s="424" t="s">
        <v>15</v>
      </c>
      <c r="E149" s="425">
        <v>1</v>
      </c>
      <c r="F149" s="426"/>
      <c r="G149" s="426">
        <f t="shared" si="3"/>
        <v>0</v>
      </c>
    </row>
    <row r="150" spans="1:7" s="402" customFormat="1" ht="13.5">
      <c r="A150" s="406"/>
      <c r="C150" s="395"/>
      <c r="D150" s="424"/>
      <c r="E150" s="425"/>
      <c r="F150" s="426"/>
      <c r="G150" s="426" t="str">
        <f t="shared" si="3"/>
        <v> </v>
      </c>
    </row>
    <row r="151" spans="1:7" s="402" customFormat="1" ht="13.5">
      <c r="A151" s="406">
        <f>1+COUNT(A$1:A150)</f>
        <v>24</v>
      </c>
      <c r="C151" s="422" t="s">
        <v>865</v>
      </c>
      <c r="D151" s="408"/>
      <c r="E151" s="409"/>
      <c r="F151" s="426"/>
      <c r="G151" s="426" t="str">
        <f t="shared" si="3"/>
        <v> </v>
      </c>
    </row>
    <row r="152" spans="1:7" s="402" customFormat="1" ht="27">
      <c r="A152" s="406"/>
      <c r="C152" s="422" t="s">
        <v>866</v>
      </c>
      <c r="D152" s="408"/>
      <c r="E152" s="409"/>
      <c r="F152" s="426"/>
      <c r="G152" s="426"/>
    </row>
    <row r="153" spans="1:7" s="402" customFormat="1" ht="13.5">
      <c r="A153" s="406"/>
      <c r="C153" s="422" t="s">
        <v>748</v>
      </c>
      <c r="D153" s="408"/>
      <c r="E153" s="409"/>
      <c r="F153" s="426"/>
      <c r="G153" s="426" t="str">
        <f>IF(E153&lt;&gt;0,E153*F153," ")</f>
        <v> </v>
      </c>
    </row>
    <row r="154" spans="1:7" s="402" customFormat="1" ht="13.5">
      <c r="A154" s="406"/>
      <c r="C154" s="422" t="s">
        <v>867</v>
      </c>
      <c r="D154" s="408" t="s">
        <v>15</v>
      </c>
      <c r="E154" s="409">
        <v>3</v>
      </c>
      <c r="F154" s="426"/>
      <c r="G154" s="426">
        <f>IF(E154&lt;&gt;0,E154*F154," ")</f>
        <v>0</v>
      </c>
    </row>
    <row r="155" spans="1:7" s="402" customFormat="1" ht="13.5">
      <c r="A155" s="406"/>
      <c r="C155" s="422"/>
      <c r="D155" s="408"/>
      <c r="E155" s="409"/>
      <c r="F155" s="426"/>
      <c r="G155" s="426"/>
    </row>
    <row r="156" spans="1:7" ht="13.5">
      <c r="A156" s="406">
        <f>1+COUNT(A$2:A155)</f>
        <v>25</v>
      </c>
      <c r="C156" s="422" t="s">
        <v>776</v>
      </c>
      <c r="F156" s="410"/>
      <c r="G156" s="410"/>
    </row>
    <row r="157" spans="3:7" ht="41.25">
      <c r="C157" s="427" t="s">
        <v>868</v>
      </c>
      <c r="F157" s="410"/>
      <c r="G157" s="410"/>
    </row>
    <row r="158" spans="2:7" ht="13.5">
      <c r="B158" s="423" t="s">
        <v>753</v>
      </c>
      <c r="D158" s="395"/>
      <c r="E158" s="395"/>
      <c r="F158" s="395"/>
      <c r="G158" s="395"/>
    </row>
    <row r="159" spans="2:7" ht="13.5">
      <c r="B159" s="423" t="s">
        <v>743</v>
      </c>
      <c r="C159" s="422" t="s">
        <v>869</v>
      </c>
      <c r="F159" s="410"/>
      <c r="G159" s="410"/>
    </row>
    <row r="160" spans="1:7" s="402" customFormat="1" ht="13.5">
      <c r="A160" s="431"/>
      <c r="B160" s="423"/>
      <c r="C160" s="407" t="s">
        <v>757</v>
      </c>
      <c r="D160" s="408" t="s">
        <v>758</v>
      </c>
      <c r="E160" s="409">
        <v>1</v>
      </c>
      <c r="F160" s="410"/>
      <c r="G160" s="410">
        <f>E160*F160</f>
        <v>0</v>
      </c>
    </row>
    <row r="161" spans="3:7" ht="13.5">
      <c r="C161" s="407"/>
      <c r="F161" s="410"/>
      <c r="G161" s="410"/>
    </row>
    <row r="162" spans="1:7" s="402" customFormat="1" ht="13.5">
      <c r="A162" s="406">
        <f>1+COUNT(A$1:A161)</f>
        <v>26</v>
      </c>
      <c r="C162" s="422" t="s">
        <v>870</v>
      </c>
      <c r="D162" s="408"/>
      <c r="E162" s="409"/>
      <c r="F162" s="426"/>
      <c r="G162" s="426" t="str">
        <f aca="true" t="shared" si="4" ref="G162:G177">IF(E162&lt;&gt;0,E162*F162," ")</f>
        <v> </v>
      </c>
    </row>
    <row r="163" spans="1:7" s="402" customFormat="1" ht="54.75">
      <c r="A163" s="406"/>
      <c r="C163" s="422" t="s">
        <v>871</v>
      </c>
      <c r="D163" s="408"/>
      <c r="E163" s="409"/>
      <c r="F163" s="426"/>
      <c r="G163" s="426" t="str">
        <f t="shared" si="4"/>
        <v> </v>
      </c>
    </row>
    <row r="164" spans="1:7" s="402" customFormat="1" ht="13.5">
      <c r="A164" s="406"/>
      <c r="C164" s="422" t="s">
        <v>748</v>
      </c>
      <c r="D164" s="408"/>
      <c r="E164" s="409"/>
      <c r="F164" s="426"/>
      <c r="G164" s="426" t="str">
        <f t="shared" si="4"/>
        <v> </v>
      </c>
    </row>
    <row r="165" spans="1:7" s="402" customFormat="1" ht="13.5">
      <c r="A165" s="406"/>
      <c r="B165" s="402" t="s">
        <v>766</v>
      </c>
      <c r="C165" s="422" t="s">
        <v>872</v>
      </c>
      <c r="D165" s="408"/>
      <c r="E165" s="409"/>
      <c r="F165" s="426"/>
      <c r="G165" s="426" t="str">
        <f t="shared" si="4"/>
        <v> </v>
      </c>
    </row>
    <row r="166" spans="1:7" s="402" customFormat="1" ht="13.5">
      <c r="A166" s="406"/>
      <c r="B166" s="402" t="s">
        <v>743</v>
      </c>
      <c r="C166" s="422" t="s">
        <v>873</v>
      </c>
      <c r="D166" s="408" t="s">
        <v>750</v>
      </c>
      <c r="E166" s="409">
        <v>70</v>
      </c>
      <c r="F166" s="426"/>
      <c r="G166" s="426">
        <f t="shared" si="4"/>
        <v>0</v>
      </c>
    </row>
    <row r="167" spans="1:7" s="402" customFormat="1" ht="13.5">
      <c r="A167" s="406"/>
      <c r="B167" s="402" t="s">
        <v>743</v>
      </c>
      <c r="C167" s="422" t="s">
        <v>874</v>
      </c>
      <c r="D167" s="408" t="s">
        <v>750</v>
      </c>
      <c r="E167" s="409">
        <v>40</v>
      </c>
      <c r="F167" s="426"/>
      <c r="G167" s="426">
        <f t="shared" si="4"/>
        <v>0</v>
      </c>
    </row>
    <row r="168" spans="2:10" ht="13.5">
      <c r="B168" s="402" t="s">
        <v>743</v>
      </c>
      <c r="C168" s="400" t="s">
        <v>875</v>
      </c>
      <c r="D168" s="424" t="s">
        <v>750</v>
      </c>
      <c r="E168" s="425">
        <v>30</v>
      </c>
      <c r="G168" s="426">
        <f t="shared" si="4"/>
        <v>0</v>
      </c>
      <c r="J168" s="449"/>
    </row>
    <row r="169" spans="1:7" s="402" customFormat="1" ht="13.5">
      <c r="A169" s="406"/>
      <c r="C169" s="422"/>
      <c r="D169" s="408"/>
      <c r="E169" s="409"/>
      <c r="F169" s="426"/>
      <c r="G169" s="426" t="str">
        <f t="shared" si="4"/>
        <v> </v>
      </c>
    </row>
    <row r="170" spans="1:7" ht="13.5">
      <c r="A170" s="406">
        <f>1+COUNT(A$2:A169)</f>
        <v>27</v>
      </c>
      <c r="C170" s="400" t="s">
        <v>876</v>
      </c>
      <c r="D170" s="424"/>
      <c r="E170" s="425"/>
      <c r="G170" s="426" t="str">
        <f t="shared" si="4"/>
        <v> </v>
      </c>
    </row>
    <row r="171" spans="3:7" ht="69">
      <c r="C171" s="400" t="s">
        <v>877</v>
      </c>
      <c r="D171" s="424"/>
      <c r="E171" s="425"/>
      <c r="G171" s="426" t="str">
        <f t="shared" si="4"/>
        <v> </v>
      </c>
    </row>
    <row r="172" spans="3:7" ht="13.5">
      <c r="C172" s="400" t="s">
        <v>757</v>
      </c>
      <c r="D172" s="424"/>
      <c r="E172" s="425"/>
      <c r="G172" s="426" t="str">
        <f t="shared" si="4"/>
        <v> </v>
      </c>
    </row>
    <row r="173" spans="2:7" ht="13.5">
      <c r="B173" s="402" t="s">
        <v>813</v>
      </c>
      <c r="C173" s="400" t="s">
        <v>878</v>
      </c>
      <c r="D173" s="424"/>
      <c r="E173" s="425"/>
      <c r="G173" s="426" t="str">
        <f t="shared" si="4"/>
        <v> </v>
      </c>
    </row>
    <row r="174" spans="2:7" ht="13.5">
      <c r="B174" s="402" t="s">
        <v>814</v>
      </c>
      <c r="C174" s="400" t="s">
        <v>879</v>
      </c>
      <c r="D174" s="424" t="s">
        <v>750</v>
      </c>
      <c r="E174" s="425">
        <v>70</v>
      </c>
      <c r="G174" s="426">
        <f t="shared" si="4"/>
        <v>0</v>
      </c>
    </row>
    <row r="175" spans="2:7" ht="13.5">
      <c r="B175" s="402" t="s">
        <v>814</v>
      </c>
      <c r="C175" s="400" t="s">
        <v>880</v>
      </c>
      <c r="D175" s="424" t="s">
        <v>750</v>
      </c>
      <c r="E175" s="425">
        <v>40</v>
      </c>
      <c r="G175" s="426">
        <f t="shared" si="4"/>
        <v>0</v>
      </c>
    </row>
    <row r="176" spans="2:7" ht="13.5">
      <c r="B176" s="402" t="s">
        <v>814</v>
      </c>
      <c r="C176" s="400" t="s">
        <v>881</v>
      </c>
      <c r="D176" s="424" t="s">
        <v>750</v>
      </c>
      <c r="E176" s="425">
        <v>25</v>
      </c>
      <c r="G176" s="426">
        <f t="shared" si="4"/>
        <v>0</v>
      </c>
    </row>
    <row r="177" spans="1:7" s="402" customFormat="1" ht="13.5">
      <c r="A177" s="406"/>
      <c r="C177" s="422"/>
      <c r="D177" s="408"/>
      <c r="E177" s="409"/>
      <c r="F177" s="426"/>
      <c r="G177" s="426" t="str">
        <f t="shared" si="4"/>
        <v> </v>
      </c>
    </row>
    <row r="178" spans="1:7" s="402" customFormat="1" ht="13.5">
      <c r="A178" s="406">
        <f>1+COUNT(A$1:A177)</f>
        <v>28</v>
      </c>
      <c r="C178" s="400" t="s">
        <v>882</v>
      </c>
      <c r="D178" s="450"/>
      <c r="E178" s="409"/>
      <c r="F178" s="410"/>
      <c r="G178" s="410"/>
    </row>
    <row r="179" spans="1:10" s="402" customFormat="1" ht="54.75">
      <c r="A179" s="406"/>
      <c r="C179" s="400" t="s">
        <v>883</v>
      </c>
      <c r="D179" s="450"/>
      <c r="E179" s="409"/>
      <c r="F179" s="410"/>
      <c r="G179" s="410" t="str">
        <f>IF(E179&lt;&gt;0,E179*F179," ")</f>
        <v> </v>
      </c>
      <c r="H179" s="423"/>
      <c r="I179" s="423"/>
      <c r="J179" s="423"/>
    </row>
    <row r="180" spans="1:7" s="402" customFormat="1" ht="13.5">
      <c r="A180" s="406"/>
      <c r="C180" s="400" t="s">
        <v>748</v>
      </c>
      <c r="D180" s="450"/>
      <c r="E180" s="409"/>
      <c r="F180" s="410"/>
      <c r="G180" s="410"/>
    </row>
    <row r="181" spans="1:7" s="402" customFormat="1" ht="13.5">
      <c r="A181" s="406"/>
      <c r="B181" s="402" t="s">
        <v>813</v>
      </c>
      <c r="C181" s="400" t="s">
        <v>884</v>
      </c>
      <c r="D181" s="450"/>
      <c r="E181" s="409"/>
      <c r="F181" s="410"/>
      <c r="G181" s="410" t="str">
        <f>IF(E181&lt;&gt;0,E181*F181," ")</f>
        <v> </v>
      </c>
    </row>
    <row r="182" spans="1:10" s="402" customFormat="1" ht="13.5">
      <c r="A182" s="406"/>
      <c r="B182" s="402" t="s">
        <v>814</v>
      </c>
      <c r="C182" s="400" t="s">
        <v>885</v>
      </c>
      <c r="D182" s="450" t="s">
        <v>750</v>
      </c>
      <c r="E182" s="409">
        <v>15</v>
      </c>
      <c r="F182" s="410"/>
      <c r="G182" s="410">
        <f>IF(E182&lt;&gt;0,E182*F182," ")</f>
        <v>0</v>
      </c>
      <c r="J182" s="451"/>
    </row>
    <row r="183" spans="1:10" s="402" customFormat="1" ht="13.5">
      <c r="A183" s="406"/>
      <c r="B183" s="402" t="s">
        <v>814</v>
      </c>
      <c r="C183" s="400" t="s">
        <v>886</v>
      </c>
      <c r="D183" s="450" t="s">
        <v>750</v>
      </c>
      <c r="E183" s="409">
        <v>10</v>
      </c>
      <c r="F183" s="410"/>
      <c r="G183" s="410">
        <f>IF(E183&lt;&gt;0,E183*F183," ")</f>
        <v>0</v>
      </c>
      <c r="J183" s="451"/>
    </row>
    <row r="184" spans="1:10" s="402" customFormat="1" ht="13.5">
      <c r="A184" s="406"/>
      <c r="B184" s="402" t="s">
        <v>814</v>
      </c>
      <c r="C184" s="400" t="s">
        <v>887</v>
      </c>
      <c r="D184" s="450" t="s">
        <v>750</v>
      </c>
      <c r="E184" s="409">
        <v>15</v>
      </c>
      <c r="F184" s="410"/>
      <c r="G184" s="410">
        <f>IF(E184&lt;&gt;0,E184*F184," ")</f>
        <v>0</v>
      </c>
      <c r="J184" s="451"/>
    </row>
    <row r="185" spans="1:7" s="402" customFormat="1" ht="13.5">
      <c r="A185" s="406"/>
      <c r="C185" s="400"/>
      <c r="D185" s="408"/>
      <c r="E185" s="409"/>
      <c r="F185" s="410"/>
      <c r="G185" s="410" t="str">
        <f>IF(E185&lt;&gt;0,E185*F185," ")</f>
        <v> </v>
      </c>
    </row>
    <row r="186" spans="1:7" s="402" customFormat="1" ht="13.5">
      <c r="A186" s="406">
        <f>1+COUNT(A$1:A185)</f>
        <v>29</v>
      </c>
      <c r="C186" s="400" t="s">
        <v>888</v>
      </c>
      <c r="D186" s="408"/>
      <c r="E186" s="409"/>
      <c r="F186" s="410"/>
      <c r="G186" s="410"/>
    </row>
    <row r="187" spans="1:7" s="402" customFormat="1" ht="13.5">
      <c r="A187" s="406"/>
      <c r="C187" s="400" t="s">
        <v>889</v>
      </c>
      <c r="D187" s="408"/>
      <c r="E187" s="409"/>
      <c r="F187" s="410"/>
      <c r="G187" s="410" t="str">
        <f>IF(E187&lt;&gt;0,E187*F187," ")</f>
        <v> </v>
      </c>
    </row>
    <row r="188" spans="1:7" s="402" customFormat="1" ht="13.5">
      <c r="A188" s="406"/>
      <c r="B188" s="402" t="s">
        <v>813</v>
      </c>
      <c r="C188" s="400" t="s">
        <v>890</v>
      </c>
      <c r="D188" s="408"/>
      <c r="E188" s="409"/>
      <c r="F188" s="410"/>
      <c r="G188" s="410"/>
    </row>
    <row r="189" spans="1:7" s="402" customFormat="1" ht="13.5">
      <c r="A189" s="406"/>
      <c r="B189" s="402" t="s">
        <v>814</v>
      </c>
      <c r="C189" s="400" t="s">
        <v>891</v>
      </c>
      <c r="D189" s="408"/>
      <c r="E189" s="409"/>
      <c r="F189" s="410"/>
      <c r="G189" s="410" t="str">
        <f aca="true" t="shared" si="5" ref="G189:G194">IF(E189&lt;&gt;0,E189*F189," ")</f>
        <v> </v>
      </c>
    </row>
    <row r="190" spans="1:7" s="402" customFormat="1" ht="13.5">
      <c r="A190" s="406"/>
      <c r="C190" s="400" t="s">
        <v>748</v>
      </c>
      <c r="D190" s="408" t="s">
        <v>15</v>
      </c>
      <c r="E190" s="409">
        <v>4</v>
      </c>
      <c r="F190" s="410"/>
      <c r="G190" s="410">
        <f t="shared" si="5"/>
        <v>0</v>
      </c>
    </row>
    <row r="191" spans="1:7" s="402" customFormat="1" ht="13.5">
      <c r="A191" s="406"/>
      <c r="C191" s="422"/>
      <c r="D191" s="408"/>
      <c r="E191" s="409"/>
      <c r="F191" s="410"/>
      <c r="G191" s="410" t="str">
        <f t="shared" si="5"/>
        <v> </v>
      </c>
    </row>
    <row r="192" spans="1:7" s="402" customFormat="1" ht="13.5">
      <c r="A192" s="406">
        <f>1+COUNT(A$1:A191)</f>
        <v>30</v>
      </c>
      <c r="C192" s="422" t="s">
        <v>892</v>
      </c>
      <c r="D192" s="408"/>
      <c r="E192" s="409"/>
      <c r="F192" s="426"/>
      <c r="G192" s="426" t="str">
        <f t="shared" si="5"/>
        <v> </v>
      </c>
    </row>
    <row r="193" spans="1:7" s="402" customFormat="1" ht="82.5">
      <c r="A193" s="406"/>
      <c r="C193" s="422" t="s">
        <v>893</v>
      </c>
      <c r="D193" s="408"/>
      <c r="E193" s="409"/>
      <c r="F193" s="426"/>
      <c r="G193" s="426" t="str">
        <f t="shared" si="5"/>
        <v> </v>
      </c>
    </row>
    <row r="194" spans="1:7" s="402" customFormat="1" ht="13.5">
      <c r="A194" s="406"/>
      <c r="C194" s="422" t="s">
        <v>748</v>
      </c>
      <c r="D194" s="408" t="s">
        <v>123</v>
      </c>
      <c r="E194" s="409">
        <v>15</v>
      </c>
      <c r="F194" s="426"/>
      <c r="G194" s="426">
        <f t="shared" si="5"/>
        <v>0</v>
      </c>
    </row>
    <row r="196" spans="1:7" ht="13.5">
      <c r="A196" s="406">
        <f>1+COUNT(A$1:A195)</f>
        <v>31</v>
      </c>
      <c r="C196" s="422" t="s">
        <v>894</v>
      </c>
      <c r="G196" s="426" t="str">
        <f>IF(E196&lt;&gt;0,E196*F196," ")</f>
        <v> </v>
      </c>
    </row>
    <row r="197" spans="3:7" ht="27">
      <c r="C197" s="422" t="s">
        <v>895</v>
      </c>
      <c r="G197" s="426" t="str">
        <f>IF(E197&lt;&gt;0,E197*F197," ")</f>
        <v> </v>
      </c>
    </row>
    <row r="198" spans="2:7" ht="13.5">
      <c r="B198" s="402" t="s">
        <v>743</v>
      </c>
      <c r="C198" s="422" t="s">
        <v>896</v>
      </c>
      <c r="D198" s="408" t="s">
        <v>15</v>
      </c>
      <c r="E198" s="409">
        <v>1</v>
      </c>
      <c r="G198" s="426">
        <f>IF(E198&lt;&gt;0,E198*F198," ")</f>
        <v>0</v>
      </c>
    </row>
    <row r="199" spans="3:7" ht="13.5">
      <c r="C199" s="407"/>
      <c r="F199" s="410"/>
      <c r="G199" s="410"/>
    </row>
    <row r="200" spans="1:7" ht="13.5">
      <c r="A200" s="406">
        <f>1+COUNT(A$1:A199)</f>
        <v>32</v>
      </c>
      <c r="C200" s="422" t="s">
        <v>897</v>
      </c>
      <c r="F200" s="410"/>
      <c r="G200" s="410"/>
    </row>
    <row r="201" spans="3:7" ht="27">
      <c r="C201" s="432" t="s">
        <v>781</v>
      </c>
      <c r="D201" s="408" t="s">
        <v>15</v>
      </c>
      <c r="E201" s="409">
        <v>1</v>
      </c>
      <c r="F201" s="410"/>
      <c r="G201" s="410">
        <f>E201*F201</f>
        <v>0</v>
      </c>
    </row>
    <row r="202" spans="3:7" ht="13.5">
      <c r="C202" s="432"/>
      <c r="F202" s="410"/>
      <c r="G202" s="410"/>
    </row>
    <row r="203" spans="1:7" ht="13.5">
      <c r="A203" s="406">
        <f>1+COUNT(A$2:A202)</f>
        <v>33</v>
      </c>
      <c r="C203" s="400" t="s">
        <v>898</v>
      </c>
      <c r="G203" s="426" t="str">
        <f>IF(E203&lt;&gt;0,E203*F203," ")</f>
        <v> </v>
      </c>
    </row>
    <row r="204" ht="54.75">
      <c r="C204" s="400" t="s">
        <v>899</v>
      </c>
    </row>
    <row r="205" spans="2:7" ht="13.5">
      <c r="B205" s="402" t="s">
        <v>813</v>
      </c>
      <c r="C205" s="400" t="s">
        <v>900</v>
      </c>
      <c r="G205" s="426" t="str">
        <f>IF(E205&lt;&gt;0,E205*F205," ")</f>
        <v> </v>
      </c>
    </row>
    <row r="206" spans="2:3" ht="13.5">
      <c r="B206" s="402" t="s">
        <v>814</v>
      </c>
      <c r="C206" s="400" t="s">
        <v>901</v>
      </c>
    </row>
    <row r="207" spans="3:7" ht="13.5">
      <c r="C207" s="400" t="s">
        <v>902</v>
      </c>
      <c r="D207" s="408" t="s">
        <v>15</v>
      </c>
      <c r="E207" s="409">
        <v>6</v>
      </c>
      <c r="G207" s="426">
        <f>IF(E207&lt;&gt;0,E207*F207," ")</f>
        <v>0</v>
      </c>
    </row>
    <row r="208" ht="13.5">
      <c r="G208" s="426" t="str">
        <f>IF(E208&lt;&gt;0,E208*F208," ")</f>
        <v> </v>
      </c>
    </row>
    <row r="209" spans="1:24" s="439" customFormat="1" ht="13.5">
      <c r="A209" s="436"/>
      <c r="B209" s="405"/>
      <c r="C209" s="437" t="s">
        <v>8</v>
      </c>
      <c r="D209" s="440"/>
      <c r="E209" s="441"/>
      <c r="F209" s="452"/>
      <c r="G209" s="452">
        <f>SUM(G3:G208)</f>
        <v>0</v>
      </c>
      <c r="H209" s="402"/>
      <c r="I209" s="402"/>
      <c r="J209" s="402"/>
      <c r="K209" s="402"/>
      <c r="L209" s="402"/>
      <c r="M209" s="402"/>
      <c r="N209" s="402"/>
      <c r="O209" s="402"/>
      <c r="P209" s="402"/>
      <c r="Q209" s="402"/>
      <c r="R209" s="402"/>
      <c r="S209" s="402"/>
      <c r="T209" s="402"/>
      <c r="U209" s="402"/>
      <c r="V209" s="402"/>
      <c r="W209" s="402"/>
      <c r="X209" s="402"/>
    </row>
    <row r="211" spans="1:7" ht="13.5">
      <c r="A211" s="406">
        <f>1+COUNT(A$1:A210)</f>
        <v>34</v>
      </c>
      <c r="C211" s="422" t="s">
        <v>782</v>
      </c>
      <c r="D211" s="408" t="s">
        <v>783</v>
      </c>
      <c r="E211" s="409">
        <v>3</v>
      </c>
      <c r="G211" s="426">
        <f>G209*E211/100</f>
        <v>0</v>
      </c>
    </row>
    <row r="213" spans="1:7" s="402" customFormat="1" ht="27">
      <c r="A213" s="406">
        <f>1+COUNT(A$1:A212)</f>
        <v>35</v>
      </c>
      <c r="C213" s="422" t="s">
        <v>784</v>
      </c>
      <c r="D213" s="408" t="s">
        <v>783</v>
      </c>
      <c r="E213" s="409">
        <v>2</v>
      </c>
      <c r="F213" s="426"/>
      <c r="G213" s="426">
        <f>G209*E213/100</f>
        <v>0</v>
      </c>
    </row>
    <row r="215" spans="1:7" s="402" customFormat="1" ht="54.75">
      <c r="A215" s="406">
        <f>1+COUNT(A$1:A214)</f>
        <v>36</v>
      </c>
      <c r="C215" s="422" t="s">
        <v>785</v>
      </c>
      <c r="D215" s="408" t="s">
        <v>783</v>
      </c>
      <c r="E215" s="409">
        <v>1</v>
      </c>
      <c r="F215" s="426"/>
      <c r="G215" s="426">
        <f>G209*E215/100</f>
        <v>0</v>
      </c>
    </row>
    <row r="216" spans="1:7" s="402" customFormat="1" ht="13.5">
      <c r="A216" s="406"/>
      <c r="C216" s="422"/>
      <c r="D216" s="408"/>
      <c r="E216" s="409"/>
      <c r="F216" s="426"/>
      <c r="G216" s="426" t="str">
        <f>IF(E216&lt;&gt;0,E216*F216," ")</f>
        <v> </v>
      </c>
    </row>
    <row r="217" spans="1:7" s="402" customFormat="1" ht="13.5">
      <c r="A217" s="436"/>
      <c r="B217" s="405"/>
      <c r="C217" s="437" t="str">
        <f>C1</f>
        <v>NOTRANJI VODOVOD </v>
      </c>
      <c r="D217" s="440"/>
      <c r="E217" s="441"/>
      <c r="F217" s="452"/>
      <c r="G217" s="452">
        <f>SUM(G209:G216)</f>
        <v>0</v>
      </c>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1"/>
  <headerFooter alignWithMargins="0">
    <oddHeader>&amp;R             PINSS d.o.o. Nova Gorica</oddHeader>
    <oddFooter>&amp;L             &amp;F&amp;RStran &amp;P (&amp;N)</oddFooter>
  </headerFooter>
</worksheet>
</file>

<file path=xl/worksheets/sheet27.xml><?xml version="1.0" encoding="utf-8"?>
<worksheet xmlns="http://schemas.openxmlformats.org/spreadsheetml/2006/main" xmlns:r="http://schemas.openxmlformats.org/officeDocument/2006/relationships">
  <dimension ref="A1:X267"/>
  <sheetViews>
    <sheetView view="pageBreakPreview" zoomScaleNormal="12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5.625" style="406" customWidth="1"/>
    <col min="2" max="2" width="5.625" style="402" customWidth="1"/>
    <col min="3" max="3" width="50.625" style="400" customWidth="1"/>
    <col min="4" max="4" width="6.625" style="424" customWidth="1"/>
    <col min="5" max="5" width="7.625" style="425" customWidth="1"/>
    <col min="6" max="7" width="10.625" style="426" customWidth="1"/>
    <col min="8" max="10" width="9.375" style="402" customWidth="1"/>
    <col min="11" max="24" width="9.125" style="402" customWidth="1"/>
    <col min="25" max="16384" width="9.125" style="395" customWidth="1"/>
  </cols>
  <sheetData>
    <row r="1" spans="1:7" ht="14.25">
      <c r="A1" s="411" t="s">
        <v>903</v>
      </c>
      <c r="B1" s="397"/>
      <c r="C1" s="411" t="s">
        <v>904</v>
      </c>
      <c r="D1" s="411"/>
      <c r="E1" s="453"/>
      <c r="F1" s="443"/>
      <c r="G1" s="443">
        <f>+G267</f>
        <v>0</v>
      </c>
    </row>
    <row r="3" spans="1:7" ht="13.5">
      <c r="A3" s="416" t="s">
        <v>736</v>
      </c>
      <c r="B3" s="417"/>
      <c r="C3" s="454" t="s">
        <v>653</v>
      </c>
      <c r="D3" s="455" t="s">
        <v>737</v>
      </c>
      <c r="E3" s="456" t="s">
        <v>738</v>
      </c>
      <c r="F3" s="444" t="s">
        <v>739</v>
      </c>
      <c r="G3" s="444" t="s">
        <v>740</v>
      </c>
    </row>
    <row r="4" ht="13.5">
      <c r="G4" s="426" t="str">
        <f aca="true" t="shared" si="0" ref="G4:G16">IF(E4&lt;&gt;0,E4*F4," ")</f>
        <v> </v>
      </c>
    </row>
    <row r="5" spans="1:7" s="402" customFormat="1" ht="13.5">
      <c r="A5" s="406">
        <f>1+COUNT(A$2:A4)</f>
        <v>1</v>
      </c>
      <c r="C5" s="395" t="s">
        <v>905</v>
      </c>
      <c r="D5" s="424"/>
      <c r="E5" s="425"/>
      <c r="F5" s="426"/>
      <c r="G5" s="426" t="str">
        <f t="shared" si="0"/>
        <v> </v>
      </c>
    </row>
    <row r="6" spans="1:7" s="402" customFormat="1" ht="96">
      <c r="A6" s="406"/>
      <c r="C6" s="395" t="s">
        <v>906</v>
      </c>
      <c r="D6" s="424"/>
      <c r="E6" s="425"/>
      <c r="F6" s="426"/>
      <c r="G6" s="426" t="str">
        <f t="shared" si="0"/>
        <v> </v>
      </c>
    </row>
    <row r="7" spans="1:7" s="402" customFormat="1" ht="138">
      <c r="A7" s="406"/>
      <c r="C7" s="395" t="s">
        <v>907</v>
      </c>
      <c r="D7" s="424"/>
      <c r="E7" s="425"/>
      <c r="F7" s="426"/>
      <c r="G7" s="426" t="str">
        <f t="shared" si="0"/>
        <v> </v>
      </c>
    </row>
    <row r="8" spans="1:7" s="402" customFormat="1" ht="27">
      <c r="A8" s="406"/>
      <c r="C8" s="395" t="s">
        <v>908</v>
      </c>
      <c r="D8" s="424"/>
      <c r="E8" s="425"/>
      <c r="F8" s="426"/>
      <c r="G8" s="426" t="str">
        <f t="shared" si="0"/>
        <v> </v>
      </c>
    </row>
    <row r="9" spans="1:7" s="402" customFormat="1" ht="13.5">
      <c r="A9" s="406"/>
      <c r="C9" s="395" t="s">
        <v>748</v>
      </c>
      <c r="D9" s="424"/>
      <c r="E9" s="425"/>
      <c r="F9" s="426"/>
      <c r="G9" s="426" t="str">
        <f t="shared" si="0"/>
        <v> </v>
      </c>
    </row>
    <row r="10" spans="1:7" s="402" customFormat="1" ht="13.5">
      <c r="A10" s="406"/>
      <c r="B10" s="402" t="s">
        <v>766</v>
      </c>
      <c r="C10" s="395" t="s">
        <v>909</v>
      </c>
      <c r="D10" s="424"/>
      <c r="E10" s="425"/>
      <c r="F10" s="426" t="s">
        <v>22</v>
      </c>
      <c r="G10" s="426" t="str">
        <f t="shared" si="0"/>
        <v> </v>
      </c>
    </row>
    <row r="11" spans="1:7" s="402" customFormat="1" ht="13.5">
      <c r="A11" s="406"/>
      <c r="C11" s="395" t="s">
        <v>910</v>
      </c>
      <c r="D11" s="424"/>
      <c r="E11" s="425"/>
      <c r="F11" s="426" t="s">
        <v>22</v>
      </c>
      <c r="G11" s="426" t="str">
        <f t="shared" si="0"/>
        <v> </v>
      </c>
    </row>
    <row r="12" spans="1:7" s="402" customFormat="1" ht="13.5">
      <c r="A12" s="406"/>
      <c r="C12" s="395" t="s">
        <v>911</v>
      </c>
      <c r="D12" s="424"/>
      <c r="E12" s="425"/>
      <c r="F12" s="426" t="s">
        <v>22</v>
      </c>
      <c r="G12" s="426" t="str">
        <f t="shared" si="0"/>
        <v> </v>
      </c>
    </row>
    <row r="13" spans="1:7" s="402" customFormat="1" ht="13.5">
      <c r="A13" s="406"/>
      <c r="C13" s="395" t="s">
        <v>912</v>
      </c>
      <c r="D13" s="424"/>
      <c r="E13" s="425"/>
      <c r="F13" s="426" t="s">
        <v>22</v>
      </c>
      <c r="G13" s="426" t="str">
        <f t="shared" si="0"/>
        <v> </v>
      </c>
    </row>
    <row r="14" spans="1:7" s="402" customFormat="1" ht="13.5">
      <c r="A14" s="406"/>
      <c r="C14" s="395" t="s">
        <v>913</v>
      </c>
      <c r="D14" s="424"/>
      <c r="E14" s="425"/>
      <c r="F14" s="426" t="s">
        <v>22</v>
      </c>
      <c r="G14" s="426" t="str">
        <f t="shared" si="0"/>
        <v> </v>
      </c>
    </row>
    <row r="15" spans="1:7" s="402" customFormat="1" ht="13.5">
      <c r="A15" s="406"/>
      <c r="C15" s="395" t="s">
        <v>914</v>
      </c>
      <c r="D15" s="424"/>
      <c r="E15" s="425"/>
      <c r="F15" s="426"/>
      <c r="G15" s="426" t="str">
        <f t="shared" si="0"/>
        <v> </v>
      </c>
    </row>
    <row r="16" spans="1:7" s="402" customFormat="1" ht="13.5">
      <c r="A16" s="406"/>
      <c r="C16" s="395" t="s">
        <v>915</v>
      </c>
      <c r="D16" s="424"/>
      <c r="E16" s="425"/>
      <c r="F16" s="426"/>
      <c r="G16" s="426" t="str">
        <f t="shared" si="0"/>
        <v> </v>
      </c>
    </row>
    <row r="17" spans="1:7" s="402" customFormat="1" ht="13.5">
      <c r="A17" s="406"/>
      <c r="C17" s="395" t="s">
        <v>916</v>
      </c>
      <c r="D17" s="424"/>
      <c r="E17" s="425"/>
      <c r="F17" s="426"/>
      <c r="G17" s="426"/>
    </row>
    <row r="18" spans="1:7" s="402" customFormat="1" ht="13.5">
      <c r="A18" s="406"/>
      <c r="C18" s="395" t="s">
        <v>917</v>
      </c>
      <c r="D18" s="424"/>
      <c r="E18" s="425"/>
      <c r="F18" s="426"/>
      <c r="G18" s="426" t="str">
        <f aca="true" t="shared" si="1" ref="G18:G27">IF(E18&lt;&gt;0,E18*F18," ")</f>
        <v> </v>
      </c>
    </row>
    <row r="19" spans="1:7" s="402" customFormat="1" ht="13.5">
      <c r="A19" s="406"/>
      <c r="C19" s="395" t="s">
        <v>918</v>
      </c>
      <c r="D19" s="424"/>
      <c r="E19" s="425"/>
      <c r="F19" s="426" t="s">
        <v>22</v>
      </c>
      <c r="G19" s="426" t="str">
        <f t="shared" si="1"/>
        <v> </v>
      </c>
    </row>
    <row r="20" spans="1:7" s="402" customFormat="1" ht="13.5">
      <c r="A20" s="406"/>
      <c r="B20" s="402" t="s">
        <v>743</v>
      </c>
      <c r="C20" s="395" t="s">
        <v>919</v>
      </c>
      <c r="D20" s="424" t="s">
        <v>15</v>
      </c>
      <c r="E20" s="425">
        <v>1</v>
      </c>
      <c r="F20" s="426"/>
      <c r="G20" s="426">
        <f t="shared" si="1"/>
        <v>0</v>
      </c>
    </row>
    <row r="21" spans="1:7" s="402" customFormat="1" ht="13.5">
      <c r="A21" s="406"/>
      <c r="C21" s="395"/>
      <c r="D21" s="424"/>
      <c r="E21" s="425"/>
      <c r="F21" s="426"/>
      <c r="G21" s="426" t="str">
        <f t="shared" si="1"/>
        <v> </v>
      </c>
    </row>
    <row r="22" spans="1:7" s="402" customFormat="1" ht="13.5">
      <c r="A22" s="406">
        <f>1+COUNT(A$2:A21)</f>
        <v>2</v>
      </c>
      <c r="C22" s="395" t="s">
        <v>920</v>
      </c>
      <c r="D22" s="424"/>
      <c r="E22" s="425"/>
      <c r="F22" s="426"/>
      <c r="G22" s="426" t="str">
        <f t="shared" si="1"/>
        <v> </v>
      </c>
    </row>
    <row r="23" spans="1:7" s="402" customFormat="1" ht="27">
      <c r="A23" s="406"/>
      <c r="C23" s="395" t="s">
        <v>921</v>
      </c>
      <c r="D23" s="424"/>
      <c r="E23" s="425"/>
      <c r="F23" s="426"/>
      <c r="G23" s="426" t="str">
        <f t="shared" si="1"/>
        <v> </v>
      </c>
    </row>
    <row r="24" spans="1:7" s="402" customFormat="1" ht="13.5">
      <c r="A24" s="406"/>
      <c r="B24" s="402" t="s">
        <v>766</v>
      </c>
      <c r="C24" s="395" t="s">
        <v>909</v>
      </c>
      <c r="D24" s="424"/>
      <c r="E24" s="425"/>
      <c r="F24" s="426"/>
      <c r="G24" s="426" t="str">
        <f t="shared" si="1"/>
        <v> </v>
      </c>
    </row>
    <row r="25" spans="1:7" s="402" customFormat="1" ht="13.5">
      <c r="A25" s="406"/>
      <c r="B25" s="402" t="s">
        <v>743</v>
      </c>
      <c r="C25" s="395" t="s">
        <v>922</v>
      </c>
      <c r="D25" s="424"/>
      <c r="E25" s="425"/>
      <c r="F25" s="426"/>
      <c r="G25" s="426" t="str">
        <f t="shared" si="1"/>
        <v> </v>
      </c>
    </row>
    <row r="26" spans="1:7" s="402" customFormat="1" ht="13.5">
      <c r="A26" s="406"/>
      <c r="C26" s="395" t="s">
        <v>923</v>
      </c>
      <c r="D26" s="424"/>
      <c r="E26" s="425"/>
      <c r="F26" s="426"/>
      <c r="G26" s="426" t="str">
        <f t="shared" si="1"/>
        <v> </v>
      </c>
    </row>
    <row r="27" spans="1:7" s="402" customFormat="1" ht="13.5">
      <c r="A27" s="406"/>
      <c r="C27" s="395" t="s">
        <v>748</v>
      </c>
      <c r="D27" s="424" t="s">
        <v>15</v>
      </c>
      <c r="E27" s="425">
        <v>1</v>
      </c>
      <c r="F27" s="426"/>
      <c r="G27" s="426">
        <f t="shared" si="1"/>
        <v>0</v>
      </c>
    </row>
    <row r="28" spans="1:7" s="402" customFormat="1" ht="13.5">
      <c r="A28" s="406"/>
      <c r="C28" s="395"/>
      <c r="D28" s="424"/>
      <c r="E28" s="425"/>
      <c r="F28" s="426"/>
      <c r="G28" s="426"/>
    </row>
    <row r="29" spans="1:7" s="402" customFormat="1" ht="13.5">
      <c r="A29" s="406">
        <f>1+COUNT(A$2:A28)</f>
        <v>3</v>
      </c>
      <c r="C29" s="395" t="s">
        <v>920</v>
      </c>
      <c r="D29" s="424"/>
      <c r="E29" s="425"/>
      <c r="F29" s="426"/>
      <c r="G29" s="426" t="str">
        <f aca="true" t="shared" si="2" ref="G29:G34">IF(E29&lt;&gt;0,E29*F29," ")</f>
        <v> </v>
      </c>
    </row>
    <row r="30" spans="1:7" s="402" customFormat="1" ht="96">
      <c r="A30" s="406"/>
      <c r="C30" s="395" t="s">
        <v>924</v>
      </c>
      <c r="D30" s="424"/>
      <c r="E30" s="425"/>
      <c r="F30" s="426"/>
      <c r="G30" s="426" t="str">
        <f t="shared" si="2"/>
        <v> </v>
      </c>
    </row>
    <row r="31" spans="1:7" s="402" customFormat="1" ht="13.5">
      <c r="A31" s="406"/>
      <c r="B31" s="402" t="s">
        <v>766</v>
      </c>
      <c r="C31" s="457" t="s">
        <v>925</v>
      </c>
      <c r="D31" s="424"/>
      <c r="E31" s="425"/>
      <c r="F31" s="426"/>
      <c r="G31" s="426" t="str">
        <f t="shared" si="2"/>
        <v> </v>
      </c>
    </row>
    <row r="32" spans="1:7" s="402" customFormat="1" ht="13.5">
      <c r="A32" s="406"/>
      <c r="B32" s="402" t="s">
        <v>743</v>
      </c>
      <c r="C32" s="395" t="s">
        <v>926</v>
      </c>
      <c r="D32" s="424"/>
      <c r="E32" s="425"/>
      <c r="F32" s="426"/>
      <c r="G32" s="426" t="str">
        <f t="shared" si="2"/>
        <v> </v>
      </c>
    </row>
    <row r="33" spans="1:7" s="402" customFormat="1" ht="13.5">
      <c r="A33" s="406"/>
      <c r="C33" s="395" t="s">
        <v>923</v>
      </c>
      <c r="D33" s="424"/>
      <c r="E33" s="425"/>
      <c r="F33" s="426"/>
      <c r="G33" s="426" t="str">
        <f t="shared" si="2"/>
        <v> </v>
      </c>
    </row>
    <row r="34" spans="1:7" s="402" customFormat="1" ht="13.5">
      <c r="A34" s="406"/>
      <c r="C34" s="395" t="s">
        <v>748</v>
      </c>
      <c r="D34" s="424" t="s">
        <v>15</v>
      </c>
      <c r="E34" s="425">
        <v>1</v>
      </c>
      <c r="F34" s="426"/>
      <c r="G34" s="426">
        <f t="shared" si="2"/>
        <v>0</v>
      </c>
    </row>
    <row r="35" spans="1:7" s="402" customFormat="1" ht="13.5">
      <c r="A35" s="406"/>
      <c r="C35" s="395"/>
      <c r="D35" s="424"/>
      <c r="E35" s="425"/>
      <c r="F35" s="426"/>
      <c r="G35" s="426"/>
    </row>
    <row r="36" spans="1:3" ht="13.5">
      <c r="A36" s="406">
        <f>1+COUNT(A$2:A35)</f>
        <v>4</v>
      </c>
      <c r="C36" s="400" t="s">
        <v>927</v>
      </c>
    </row>
    <row r="37" spans="3:7" ht="96">
      <c r="C37" s="400" t="s">
        <v>928</v>
      </c>
      <c r="G37" s="426" t="str">
        <f>IF(E37&lt;&gt;0,E37*F37," ")</f>
        <v> </v>
      </c>
    </row>
    <row r="38" spans="2:7" ht="13.5">
      <c r="B38" s="402" t="s">
        <v>813</v>
      </c>
      <c r="C38" s="400" t="s">
        <v>929</v>
      </c>
      <c r="G38" s="426" t="str">
        <f>IF(E38&lt;&gt;0,E38*F38," ")</f>
        <v> </v>
      </c>
    </row>
    <row r="39" spans="2:3" ht="13.5">
      <c r="B39" s="402" t="s">
        <v>814</v>
      </c>
      <c r="C39" s="400" t="s">
        <v>930</v>
      </c>
    </row>
    <row r="40" spans="3:7" ht="13.5">
      <c r="C40" s="400" t="s">
        <v>931</v>
      </c>
      <c r="G40" s="426" t="str">
        <f>IF(E40&lt;&gt;0,E40*F40," ")</f>
        <v> </v>
      </c>
    </row>
    <row r="41" spans="3:7" ht="13.5">
      <c r="C41" s="400" t="s">
        <v>932</v>
      </c>
      <c r="G41" s="426" t="str">
        <f>IF(E41&lt;&gt;0,E41*F41," ")</f>
        <v> </v>
      </c>
    </row>
    <row r="42" spans="3:7" ht="13.5">
      <c r="C42" s="400" t="s">
        <v>933</v>
      </c>
      <c r="G42" s="426" t="str">
        <f>IF(E42&lt;&gt;0,E42*F42," ")</f>
        <v> </v>
      </c>
    </row>
    <row r="43" ht="13.5">
      <c r="C43" s="400" t="s">
        <v>934</v>
      </c>
    </row>
    <row r="44" spans="3:7" ht="13.5">
      <c r="C44" s="400" t="s">
        <v>757</v>
      </c>
      <c r="D44" s="424" t="s">
        <v>15</v>
      </c>
      <c r="E44" s="425">
        <v>1</v>
      </c>
      <c r="G44" s="426">
        <f>IF(E44&lt;&gt;0,E44*F44," ")</f>
        <v>0</v>
      </c>
    </row>
    <row r="45" spans="1:7" s="402" customFormat="1" ht="13.5">
      <c r="A45" s="406"/>
      <c r="C45" s="395"/>
      <c r="D45" s="424"/>
      <c r="E45" s="425"/>
      <c r="F45" s="426"/>
      <c r="G45" s="426"/>
    </row>
    <row r="46" spans="1:3" ht="13.5">
      <c r="A46" s="406">
        <f>1+COUNT(A$2:A45)</f>
        <v>5</v>
      </c>
      <c r="C46" s="400" t="s">
        <v>853</v>
      </c>
    </row>
    <row r="47" spans="3:7" ht="82.5">
      <c r="C47" s="400" t="s">
        <v>935</v>
      </c>
      <c r="G47" s="426" t="str">
        <f>IF(E47&lt;&gt;0,E47*F47," ")</f>
        <v> </v>
      </c>
    </row>
    <row r="48" spans="2:7" ht="13.5">
      <c r="B48" s="402" t="s">
        <v>813</v>
      </c>
      <c r="C48" s="400" t="s">
        <v>929</v>
      </c>
      <c r="G48" s="426" t="str">
        <f>IF(E48&lt;&gt;0,E48*F48," ")</f>
        <v> </v>
      </c>
    </row>
    <row r="49" spans="2:7" ht="13.5">
      <c r="B49" s="402" t="s">
        <v>814</v>
      </c>
      <c r="C49" s="400" t="s">
        <v>936</v>
      </c>
      <c r="G49" s="426" t="str">
        <f>IF(E49&lt;&gt;0,E49*F49," ")</f>
        <v> </v>
      </c>
    </row>
    <row r="50" spans="3:7" ht="13.5">
      <c r="C50" s="400" t="s">
        <v>937</v>
      </c>
      <c r="G50" s="426" t="str">
        <f>IF(E50&lt;&gt;0,E50*F50," ")</f>
        <v> </v>
      </c>
    </row>
    <row r="51" ht="13.5">
      <c r="C51" s="400" t="s">
        <v>938</v>
      </c>
    </row>
    <row r="52" ht="13.5">
      <c r="C52" s="400" t="s">
        <v>939</v>
      </c>
    </row>
    <row r="53" ht="13.5">
      <c r="C53" s="400" t="s">
        <v>940</v>
      </c>
    </row>
    <row r="54" spans="3:7" ht="13.5">
      <c r="C54" s="400" t="s">
        <v>757</v>
      </c>
      <c r="D54" s="424" t="s">
        <v>15</v>
      </c>
      <c r="E54" s="425">
        <v>1</v>
      </c>
      <c r="G54" s="426">
        <f aca="true" t="shared" si="3" ref="G54:G67">IF(E54&lt;&gt;0,E54*F54," ")</f>
        <v>0</v>
      </c>
    </row>
    <row r="55" ht="13.5">
      <c r="G55" s="426" t="str">
        <f t="shared" si="3"/>
        <v> </v>
      </c>
    </row>
    <row r="56" spans="1:7" s="402" customFormat="1" ht="13.5">
      <c r="A56" s="406">
        <f>1+COUNT(A$2:A55)</f>
        <v>6</v>
      </c>
      <c r="C56" s="395" t="s">
        <v>941</v>
      </c>
      <c r="D56" s="424"/>
      <c r="E56" s="425"/>
      <c r="F56" s="426"/>
      <c r="G56" s="426" t="str">
        <f t="shared" si="3"/>
        <v> </v>
      </c>
    </row>
    <row r="57" spans="1:7" s="402" customFormat="1" ht="69">
      <c r="A57" s="406"/>
      <c r="C57" s="395" t="s">
        <v>942</v>
      </c>
      <c r="D57" s="424"/>
      <c r="E57" s="425"/>
      <c r="F57" s="426"/>
      <c r="G57" s="426" t="str">
        <f t="shared" si="3"/>
        <v> </v>
      </c>
    </row>
    <row r="58" spans="1:7" s="402" customFormat="1" ht="13.5">
      <c r="A58" s="406"/>
      <c r="B58" s="402" t="s">
        <v>766</v>
      </c>
      <c r="C58" s="395" t="s">
        <v>943</v>
      </c>
      <c r="D58" s="424"/>
      <c r="E58" s="425"/>
      <c r="F58" s="426"/>
      <c r="G58" s="426" t="str">
        <f t="shared" si="3"/>
        <v> </v>
      </c>
    </row>
    <row r="59" spans="1:7" s="402" customFormat="1" ht="13.5">
      <c r="A59" s="406"/>
      <c r="B59" s="402" t="s">
        <v>743</v>
      </c>
      <c r="C59" s="395" t="s">
        <v>944</v>
      </c>
      <c r="D59" s="424"/>
      <c r="E59" s="425"/>
      <c r="F59" s="426"/>
      <c r="G59" s="426" t="str">
        <f t="shared" si="3"/>
        <v> </v>
      </c>
    </row>
    <row r="60" spans="1:7" s="402" customFormat="1" ht="13.5">
      <c r="A60" s="406"/>
      <c r="C60" s="395" t="s">
        <v>945</v>
      </c>
      <c r="D60" s="424"/>
      <c r="E60" s="425"/>
      <c r="F60" s="426"/>
      <c r="G60" s="426" t="str">
        <f t="shared" si="3"/>
        <v> </v>
      </c>
    </row>
    <row r="61" spans="1:7" s="402" customFormat="1" ht="13.5">
      <c r="A61" s="406"/>
      <c r="C61" s="395" t="s">
        <v>946</v>
      </c>
      <c r="D61" s="424"/>
      <c r="E61" s="425"/>
      <c r="F61" s="426"/>
      <c r="G61" s="426" t="str">
        <f t="shared" si="3"/>
        <v> </v>
      </c>
    </row>
    <row r="62" spans="1:7" s="402" customFormat="1" ht="13.5">
      <c r="A62" s="406"/>
      <c r="C62" s="395" t="s">
        <v>947</v>
      </c>
      <c r="D62" s="424"/>
      <c r="E62" s="425"/>
      <c r="F62" s="426"/>
      <c r="G62" s="426" t="str">
        <f t="shared" si="3"/>
        <v> </v>
      </c>
    </row>
    <row r="63" spans="1:7" s="402" customFormat="1" ht="13.5">
      <c r="A63" s="406"/>
      <c r="C63" s="395" t="s">
        <v>948</v>
      </c>
      <c r="D63" s="424"/>
      <c r="E63" s="425"/>
      <c r="F63" s="426"/>
      <c r="G63" s="426" t="str">
        <f t="shared" si="3"/>
        <v> </v>
      </c>
    </row>
    <row r="64" spans="1:7" s="402" customFormat="1" ht="13.5">
      <c r="A64" s="406"/>
      <c r="C64" s="395" t="s">
        <v>949</v>
      </c>
      <c r="D64" s="424"/>
      <c r="E64" s="425"/>
      <c r="F64" s="426"/>
      <c r="G64" s="426" t="str">
        <f t="shared" si="3"/>
        <v> </v>
      </c>
    </row>
    <row r="65" spans="1:7" s="402" customFormat="1" ht="13.5">
      <c r="A65" s="406"/>
      <c r="C65" s="395" t="s">
        <v>950</v>
      </c>
      <c r="D65" s="424"/>
      <c r="E65" s="425"/>
      <c r="F65" s="426"/>
      <c r="G65" s="426" t="str">
        <f t="shared" si="3"/>
        <v> </v>
      </c>
    </row>
    <row r="66" spans="1:7" s="402" customFormat="1" ht="13.5">
      <c r="A66" s="406"/>
      <c r="C66" s="395" t="s">
        <v>951</v>
      </c>
      <c r="D66" s="424"/>
      <c r="E66" s="425"/>
      <c r="F66" s="426"/>
      <c r="G66" s="426" t="str">
        <f t="shared" si="3"/>
        <v> </v>
      </c>
    </row>
    <row r="67" spans="1:7" s="402" customFormat="1" ht="13.5">
      <c r="A67" s="406"/>
      <c r="C67" s="395" t="s">
        <v>748</v>
      </c>
      <c r="D67" s="424" t="s">
        <v>15</v>
      </c>
      <c r="E67" s="425">
        <v>1</v>
      </c>
      <c r="F67" s="426"/>
      <c r="G67" s="426">
        <f t="shared" si="3"/>
        <v>0</v>
      </c>
    </row>
    <row r="68" spans="1:7" s="402" customFormat="1" ht="13.5">
      <c r="A68" s="406"/>
      <c r="C68" s="395"/>
      <c r="D68" s="424"/>
      <c r="E68" s="425"/>
      <c r="F68" s="426"/>
      <c r="G68" s="426"/>
    </row>
    <row r="69" spans="1:7" s="402" customFormat="1" ht="13.5">
      <c r="A69" s="406">
        <f>1+COUNT(A$2:A68)</f>
        <v>7</v>
      </c>
      <c r="C69" s="395" t="s">
        <v>952</v>
      </c>
      <c r="D69" s="424"/>
      <c r="E69" s="425"/>
      <c r="F69" s="426"/>
      <c r="G69" s="426" t="str">
        <f aca="true" t="shared" si="4" ref="G69:G75">IF(E69&lt;&gt;0,E69*F69," ")</f>
        <v> </v>
      </c>
    </row>
    <row r="70" spans="1:7" s="402" customFormat="1" ht="27">
      <c r="A70" s="406"/>
      <c r="C70" s="395" t="s">
        <v>953</v>
      </c>
      <c r="D70" s="424"/>
      <c r="E70" s="425"/>
      <c r="F70" s="426"/>
      <c r="G70" s="426" t="str">
        <f t="shared" si="4"/>
        <v> </v>
      </c>
    </row>
    <row r="71" spans="1:7" s="402" customFormat="1" ht="13.5">
      <c r="A71" s="406"/>
      <c r="B71" s="402" t="s">
        <v>766</v>
      </c>
      <c r="C71" s="395" t="s">
        <v>861</v>
      </c>
      <c r="D71" s="424"/>
      <c r="E71" s="425"/>
      <c r="F71" s="426"/>
      <c r="G71" s="426" t="str">
        <f t="shared" si="4"/>
        <v> </v>
      </c>
    </row>
    <row r="72" spans="1:7" s="402" customFormat="1" ht="13.5">
      <c r="A72" s="406"/>
      <c r="B72" s="402" t="s">
        <v>743</v>
      </c>
      <c r="C72" s="395" t="s">
        <v>954</v>
      </c>
      <c r="D72" s="424"/>
      <c r="E72" s="425"/>
      <c r="F72" s="426"/>
      <c r="G72" s="426" t="str">
        <f t="shared" si="4"/>
        <v> </v>
      </c>
    </row>
    <row r="73" spans="1:7" s="402" customFormat="1" ht="13.5">
      <c r="A73" s="406"/>
      <c r="C73" s="395" t="s">
        <v>955</v>
      </c>
      <c r="D73" s="424"/>
      <c r="E73" s="425"/>
      <c r="F73" s="426"/>
      <c r="G73" s="426" t="str">
        <f t="shared" si="4"/>
        <v> </v>
      </c>
    </row>
    <row r="74" spans="1:7" s="402" customFormat="1" ht="13.5">
      <c r="A74" s="406"/>
      <c r="C74" s="395" t="s">
        <v>956</v>
      </c>
      <c r="D74" s="424"/>
      <c r="E74" s="425"/>
      <c r="F74" s="426"/>
      <c r="G74" s="426" t="str">
        <f t="shared" si="4"/>
        <v> </v>
      </c>
    </row>
    <row r="75" spans="1:7" s="402" customFormat="1" ht="13.5">
      <c r="A75" s="406"/>
      <c r="C75" s="395" t="s">
        <v>748</v>
      </c>
      <c r="D75" s="424" t="s">
        <v>15</v>
      </c>
      <c r="E75" s="425">
        <v>1</v>
      </c>
      <c r="F75" s="426"/>
      <c r="G75" s="426">
        <f t="shared" si="4"/>
        <v>0</v>
      </c>
    </row>
    <row r="76" spans="1:7" s="402" customFormat="1" ht="13.5">
      <c r="A76" s="406"/>
      <c r="C76" s="395"/>
      <c r="D76" s="424"/>
      <c r="E76" s="425"/>
      <c r="F76" s="426"/>
      <c r="G76" s="426"/>
    </row>
    <row r="77" spans="1:7" s="402" customFormat="1" ht="13.5">
      <c r="A77" s="406"/>
      <c r="B77" s="402" t="s">
        <v>743</v>
      </c>
      <c r="C77" s="395" t="s">
        <v>957</v>
      </c>
      <c r="D77" s="424"/>
      <c r="E77" s="425"/>
      <c r="F77" s="426"/>
      <c r="G77" s="426" t="str">
        <f>IF(E77&lt;&gt;0,E77*F77," ")</f>
        <v> </v>
      </c>
    </row>
    <row r="78" spans="1:7" s="402" customFormat="1" ht="13.5">
      <c r="A78" s="406"/>
      <c r="C78" s="395" t="s">
        <v>955</v>
      </c>
      <c r="D78" s="424"/>
      <c r="E78" s="425"/>
      <c r="F78" s="426"/>
      <c r="G78" s="426" t="str">
        <f>IF(E78&lt;&gt;0,E78*F78," ")</f>
        <v> </v>
      </c>
    </row>
    <row r="79" spans="1:7" s="402" customFormat="1" ht="13.5">
      <c r="A79" s="406"/>
      <c r="C79" s="395" t="s">
        <v>958</v>
      </c>
      <c r="D79" s="424"/>
      <c r="E79" s="425"/>
      <c r="F79" s="426"/>
      <c r="G79" s="426" t="str">
        <f>IF(E79&lt;&gt;0,E79*F79," ")</f>
        <v> </v>
      </c>
    </row>
    <row r="80" spans="1:7" s="402" customFormat="1" ht="13.5">
      <c r="A80" s="406"/>
      <c r="C80" s="395" t="s">
        <v>748</v>
      </c>
      <c r="D80" s="424" t="s">
        <v>15</v>
      </c>
      <c r="E80" s="425">
        <v>1</v>
      </c>
      <c r="F80" s="426"/>
      <c r="G80" s="426">
        <f>IF(E80&lt;&gt;0,E80*F80," ")</f>
        <v>0</v>
      </c>
    </row>
    <row r="81" spans="1:7" s="402" customFormat="1" ht="13.5">
      <c r="A81" s="406"/>
      <c r="C81" s="395"/>
      <c r="D81" s="424"/>
      <c r="E81" s="425"/>
      <c r="F81" s="426"/>
      <c r="G81" s="426"/>
    </row>
    <row r="82" spans="1:7" s="402" customFormat="1" ht="13.5">
      <c r="A82" s="406">
        <f>1+COUNT(A$2:A81)</f>
        <v>8</v>
      </c>
      <c r="C82" s="395" t="s">
        <v>959</v>
      </c>
      <c r="D82" s="424"/>
      <c r="E82" s="425"/>
      <c r="F82" s="426"/>
      <c r="G82" s="426" t="str">
        <f aca="true" t="shared" si="5" ref="G82:G104">IF(E82&lt;&gt;0,E82*F82," ")</f>
        <v> </v>
      </c>
    </row>
    <row r="83" spans="1:7" s="402" customFormat="1" ht="54.75">
      <c r="A83" s="406"/>
      <c r="C83" s="395" t="s">
        <v>960</v>
      </c>
      <c r="D83" s="424"/>
      <c r="E83" s="425"/>
      <c r="F83" s="426"/>
      <c r="G83" s="426" t="str">
        <f t="shared" si="5"/>
        <v> </v>
      </c>
    </row>
    <row r="84" spans="1:7" s="402" customFormat="1" ht="13.5">
      <c r="A84" s="406"/>
      <c r="B84" s="402" t="s">
        <v>766</v>
      </c>
      <c r="C84" s="395" t="s">
        <v>961</v>
      </c>
      <c r="D84" s="424"/>
      <c r="E84" s="425"/>
      <c r="F84" s="426"/>
      <c r="G84" s="426" t="str">
        <f t="shared" si="5"/>
        <v> </v>
      </c>
    </row>
    <row r="85" spans="1:7" s="402" customFormat="1" ht="13.5">
      <c r="A85" s="406"/>
      <c r="B85" s="402" t="s">
        <v>743</v>
      </c>
      <c r="C85" s="395" t="s">
        <v>962</v>
      </c>
      <c r="D85" s="424"/>
      <c r="E85" s="425"/>
      <c r="F85" s="426"/>
      <c r="G85" s="426" t="str">
        <f t="shared" si="5"/>
        <v> </v>
      </c>
    </row>
    <row r="86" spans="1:7" s="402" customFormat="1" ht="13.5">
      <c r="A86" s="406"/>
      <c r="C86" s="395" t="s">
        <v>963</v>
      </c>
      <c r="D86" s="424"/>
      <c r="E86" s="425"/>
      <c r="F86" s="426"/>
      <c r="G86" s="426" t="str">
        <f t="shared" si="5"/>
        <v> </v>
      </c>
    </row>
    <row r="87" spans="1:7" s="402" customFormat="1" ht="13.5">
      <c r="A87" s="406"/>
      <c r="C87" s="395" t="s">
        <v>964</v>
      </c>
      <c r="D87" s="424"/>
      <c r="E87" s="425"/>
      <c r="F87" s="426"/>
      <c r="G87" s="426" t="str">
        <f t="shared" si="5"/>
        <v> </v>
      </c>
    </row>
    <row r="88" spans="1:7" s="402" customFormat="1" ht="13.5">
      <c r="A88" s="406"/>
      <c r="C88" s="395" t="s">
        <v>965</v>
      </c>
      <c r="D88" s="424"/>
      <c r="E88" s="425"/>
      <c r="F88" s="426"/>
      <c r="G88" s="426" t="str">
        <f t="shared" si="5"/>
        <v> </v>
      </c>
    </row>
    <row r="89" spans="1:7" s="402" customFormat="1" ht="13.5">
      <c r="A89" s="406"/>
      <c r="C89" s="395" t="s">
        <v>748</v>
      </c>
      <c r="D89" s="424" t="s">
        <v>15</v>
      </c>
      <c r="E89" s="425">
        <v>1</v>
      </c>
      <c r="F89" s="426"/>
      <c r="G89" s="426">
        <f t="shared" si="5"/>
        <v>0</v>
      </c>
    </row>
    <row r="90" spans="1:7" s="402" customFormat="1" ht="13.5">
      <c r="A90" s="406"/>
      <c r="C90" s="395"/>
      <c r="D90" s="424"/>
      <c r="E90" s="425"/>
      <c r="F90" s="426"/>
      <c r="G90" s="426" t="str">
        <f t="shared" si="5"/>
        <v> </v>
      </c>
    </row>
    <row r="91" spans="1:7" s="402" customFormat="1" ht="13.5">
      <c r="A91" s="406"/>
      <c r="B91" s="402" t="s">
        <v>743</v>
      </c>
      <c r="C91" s="395" t="s">
        <v>966</v>
      </c>
      <c r="D91" s="424"/>
      <c r="E91" s="425"/>
      <c r="F91" s="426"/>
      <c r="G91" s="426" t="str">
        <f t="shared" si="5"/>
        <v> </v>
      </c>
    </row>
    <row r="92" spans="1:7" s="402" customFormat="1" ht="13.5">
      <c r="A92" s="406"/>
      <c r="C92" s="395" t="s">
        <v>852</v>
      </c>
      <c r="D92" s="424"/>
      <c r="E92" s="425"/>
      <c r="F92" s="426"/>
      <c r="G92" s="426" t="str">
        <f t="shared" si="5"/>
        <v> </v>
      </c>
    </row>
    <row r="93" spans="1:7" s="402" customFormat="1" ht="13.5">
      <c r="A93" s="406"/>
      <c r="C93" s="395" t="s">
        <v>967</v>
      </c>
      <c r="D93" s="424"/>
      <c r="E93" s="425"/>
      <c r="F93" s="426"/>
      <c r="G93" s="426" t="str">
        <f t="shared" si="5"/>
        <v> </v>
      </c>
    </row>
    <row r="94" spans="1:7" s="402" customFormat="1" ht="13.5">
      <c r="A94" s="406"/>
      <c r="C94" s="395" t="s">
        <v>748</v>
      </c>
      <c r="D94" s="424" t="s">
        <v>15</v>
      </c>
      <c r="E94" s="425">
        <v>1</v>
      </c>
      <c r="F94" s="426"/>
      <c r="G94" s="426">
        <f t="shared" si="5"/>
        <v>0</v>
      </c>
    </row>
    <row r="95" spans="1:7" s="402" customFormat="1" ht="13.5">
      <c r="A95" s="406"/>
      <c r="C95" s="395"/>
      <c r="D95" s="424"/>
      <c r="E95" s="425"/>
      <c r="F95" s="426"/>
      <c r="G95" s="426" t="str">
        <f t="shared" si="5"/>
        <v> </v>
      </c>
    </row>
    <row r="96" spans="1:7" s="402" customFormat="1" ht="13.5">
      <c r="A96" s="406">
        <f>1+COUNT(A$2:A95)</f>
        <v>9</v>
      </c>
      <c r="C96" s="395" t="s">
        <v>968</v>
      </c>
      <c r="D96" s="424"/>
      <c r="E96" s="425"/>
      <c r="F96" s="426"/>
      <c r="G96" s="426" t="str">
        <f t="shared" si="5"/>
        <v> </v>
      </c>
    </row>
    <row r="97" spans="1:7" s="402" customFormat="1" ht="27">
      <c r="A97" s="406"/>
      <c r="C97" s="458" t="s">
        <v>969</v>
      </c>
      <c r="D97" s="424"/>
      <c r="E97" s="425"/>
      <c r="F97" s="426"/>
      <c r="G97" s="426" t="str">
        <f t="shared" si="5"/>
        <v> </v>
      </c>
    </row>
    <row r="98" spans="1:7" s="402" customFormat="1" ht="13.5">
      <c r="A98" s="406"/>
      <c r="B98" s="402" t="s">
        <v>766</v>
      </c>
      <c r="C98" s="395" t="s">
        <v>970</v>
      </c>
      <c r="D98" s="424"/>
      <c r="E98" s="425"/>
      <c r="F98" s="426"/>
      <c r="G98" s="426" t="str">
        <f t="shared" si="5"/>
        <v> </v>
      </c>
    </row>
    <row r="99" spans="1:7" s="402" customFormat="1" ht="13.5">
      <c r="A99" s="406"/>
      <c r="B99" s="402" t="s">
        <v>743</v>
      </c>
      <c r="C99" s="395" t="s">
        <v>971</v>
      </c>
      <c r="D99" s="424"/>
      <c r="E99" s="425"/>
      <c r="F99" s="426"/>
      <c r="G99" s="426" t="str">
        <f t="shared" si="5"/>
        <v> </v>
      </c>
    </row>
    <row r="100" spans="1:7" s="402" customFormat="1" ht="13.5">
      <c r="A100" s="406"/>
      <c r="C100" s="395" t="s">
        <v>972</v>
      </c>
      <c r="D100" s="424"/>
      <c r="E100" s="425"/>
      <c r="F100" s="426"/>
      <c r="G100" s="426" t="str">
        <f t="shared" si="5"/>
        <v> </v>
      </c>
    </row>
    <row r="101" spans="1:7" s="402" customFormat="1" ht="13.5">
      <c r="A101" s="406"/>
      <c r="C101" s="395" t="s">
        <v>973</v>
      </c>
      <c r="D101" s="424"/>
      <c r="E101" s="425"/>
      <c r="F101" s="426"/>
      <c r="G101" s="426" t="str">
        <f t="shared" si="5"/>
        <v> </v>
      </c>
    </row>
    <row r="102" spans="1:7" s="402" customFormat="1" ht="13.5">
      <c r="A102" s="406"/>
      <c r="C102" s="395" t="s">
        <v>974</v>
      </c>
      <c r="D102" s="424"/>
      <c r="E102" s="425"/>
      <c r="F102" s="426"/>
      <c r="G102" s="426" t="str">
        <f t="shared" si="5"/>
        <v> </v>
      </c>
    </row>
    <row r="103" spans="1:7" s="402" customFormat="1" ht="13.5">
      <c r="A103" s="406"/>
      <c r="C103" s="395" t="s">
        <v>975</v>
      </c>
      <c r="D103" s="424"/>
      <c r="E103" s="425"/>
      <c r="F103" s="426"/>
      <c r="G103" s="426" t="str">
        <f t="shared" si="5"/>
        <v> </v>
      </c>
    </row>
    <row r="104" spans="1:7" s="402" customFormat="1" ht="13.5">
      <c r="A104" s="406"/>
      <c r="C104" s="395" t="s">
        <v>748</v>
      </c>
      <c r="D104" s="424" t="s">
        <v>15</v>
      </c>
      <c r="E104" s="425">
        <v>1</v>
      </c>
      <c r="F104" s="426"/>
      <c r="G104" s="426">
        <f t="shared" si="5"/>
        <v>0</v>
      </c>
    </row>
    <row r="105" spans="1:7" s="402" customFormat="1" ht="13.5">
      <c r="A105" s="406"/>
      <c r="C105" s="395"/>
      <c r="D105" s="424"/>
      <c r="E105" s="425"/>
      <c r="F105" s="426"/>
      <c r="G105" s="426"/>
    </row>
    <row r="106" spans="1:7" s="402" customFormat="1" ht="13.5">
      <c r="A106" s="406"/>
      <c r="B106" s="402" t="s">
        <v>743</v>
      </c>
      <c r="C106" s="395" t="s">
        <v>976</v>
      </c>
      <c r="D106" s="424"/>
      <c r="E106" s="425"/>
      <c r="F106" s="426"/>
      <c r="G106" s="426" t="str">
        <f aca="true" t="shared" si="6" ref="G106:G111">IF(E106&lt;&gt;0,E106*F106," ")</f>
        <v> </v>
      </c>
    </row>
    <row r="107" spans="1:7" s="402" customFormat="1" ht="13.5">
      <c r="A107" s="406"/>
      <c r="C107" s="395" t="s">
        <v>977</v>
      </c>
      <c r="D107" s="424"/>
      <c r="E107" s="425"/>
      <c r="F107" s="426"/>
      <c r="G107" s="426" t="str">
        <f t="shared" si="6"/>
        <v> </v>
      </c>
    </row>
    <row r="108" spans="1:7" s="402" customFormat="1" ht="13.5">
      <c r="A108" s="406"/>
      <c r="C108" s="395" t="s">
        <v>978</v>
      </c>
      <c r="D108" s="424"/>
      <c r="E108" s="425"/>
      <c r="F108" s="426"/>
      <c r="G108" s="426" t="str">
        <f t="shared" si="6"/>
        <v> </v>
      </c>
    </row>
    <row r="109" spans="1:7" s="402" customFormat="1" ht="13.5">
      <c r="A109" s="406"/>
      <c r="C109" s="395" t="s">
        <v>979</v>
      </c>
      <c r="D109" s="424"/>
      <c r="E109" s="425"/>
      <c r="F109" s="426"/>
      <c r="G109" s="426" t="str">
        <f t="shared" si="6"/>
        <v> </v>
      </c>
    </row>
    <row r="110" spans="1:7" s="402" customFormat="1" ht="13.5">
      <c r="A110" s="406"/>
      <c r="C110" s="395" t="s">
        <v>980</v>
      </c>
      <c r="D110" s="424"/>
      <c r="E110" s="425"/>
      <c r="F110" s="426"/>
      <c r="G110" s="426" t="str">
        <f t="shared" si="6"/>
        <v> </v>
      </c>
    </row>
    <row r="111" spans="1:7" s="402" customFormat="1" ht="13.5">
      <c r="A111" s="406"/>
      <c r="C111" s="395" t="s">
        <v>748</v>
      </c>
      <c r="D111" s="424" t="s">
        <v>15</v>
      </c>
      <c r="E111" s="425">
        <v>1</v>
      </c>
      <c r="F111" s="426"/>
      <c r="G111" s="426">
        <f t="shared" si="6"/>
        <v>0</v>
      </c>
    </row>
    <row r="112" spans="1:7" s="402" customFormat="1" ht="13.5">
      <c r="A112" s="406"/>
      <c r="C112" s="395"/>
      <c r="D112" s="424"/>
      <c r="E112" s="425"/>
      <c r="F112" s="426"/>
      <c r="G112" s="426"/>
    </row>
    <row r="113" spans="1:7" s="402" customFormat="1" ht="13.5">
      <c r="A113" s="406">
        <f>1+COUNT(A$2:A112)</f>
        <v>10</v>
      </c>
      <c r="C113" s="395" t="s">
        <v>981</v>
      </c>
      <c r="D113" s="424"/>
      <c r="E113" s="425"/>
      <c r="F113" s="426"/>
      <c r="G113" s="426" t="str">
        <f aca="true" t="shared" si="7" ref="G113:G144">IF(E113&lt;&gt;0,E113*F113," ")</f>
        <v> </v>
      </c>
    </row>
    <row r="114" spans="1:7" s="402" customFormat="1" ht="41.25">
      <c r="A114" s="406"/>
      <c r="C114" s="395" t="s">
        <v>982</v>
      </c>
      <c r="D114" s="424"/>
      <c r="E114" s="425"/>
      <c r="F114" s="426"/>
      <c r="G114" s="426" t="str">
        <f t="shared" si="7"/>
        <v> </v>
      </c>
    </row>
    <row r="115" spans="1:7" s="402" customFormat="1" ht="13.5">
      <c r="A115" s="406"/>
      <c r="B115" s="402" t="s">
        <v>766</v>
      </c>
      <c r="C115" s="395" t="s">
        <v>943</v>
      </c>
      <c r="D115" s="424"/>
      <c r="E115" s="425"/>
      <c r="F115" s="426"/>
      <c r="G115" s="426" t="str">
        <f t="shared" si="7"/>
        <v> </v>
      </c>
    </row>
    <row r="116" spans="1:7" s="402" customFormat="1" ht="13.5">
      <c r="A116" s="406"/>
      <c r="B116" s="402" t="s">
        <v>743</v>
      </c>
      <c r="C116" s="395" t="s">
        <v>983</v>
      </c>
      <c r="D116" s="424"/>
      <c r="E116" s="425"/>
      <c r="F116" s="426"/>
      <c r="G116" s="426" t="str">
        <f t="shared" si="7"/>
        <v> </v>
      </c>
    </row>
    <row r="117" spans="1:7" s="402" customFormat="1" ht="13.5">
      <c r="A117" s="406"/>
      <c r="C117" s="395" t="s">
        <v>984</v>
      </c>
      <c r="D117" s="424"/>
      <c r="E117" s="425"/>
      <c r="F117" s="426"/>
      <c r="G117" s="426" t="str">
        <f t="shared" si="7"/>
        <v> </v>
      </c>
    </row>
    <row r="118" spans="1:7" s="402" customFormat="1" ht="13.5">
      <c r="A118" s="406"/>
      <c r="C118" s="395" t="s">
        <v>985</v>
      </c>
      <c r="D118" s="424"/>
      <c r="E118" s="425"/>
      <c r="F118" s="426"/>
      <c r="G118" s="426" t="str">
        <f t="shared" si="7"/>
        <v> </v>
      </c>
    </row>
    <row r="119" spans="1:7" s="402" customFormat="1" ht="13.5">
      <c r="A119" s="406"/>
      <c r="C119" s="395" t="s">
        <v>986</v>
      </c>
      <c r="D119" s="424"/>
      <c r="E119" s="425"/>
      <c r="F119" s="426"/>
      <c r="G119" s="426" t="str">
        <f t="shared" si="7"/>
        <v> </v>
      </c>
    </row>
    <row r="120" spans="1:7" s="402" customFormat="1" ht="13.5">
      <c r="A120" s="406"/>
      <c r="C120" s="395" t="s">
        <v>748</v>
      </c>
      <c r="D120" s="424" t="s">
        <v>15</v>
      </c>
      <c r="E120" s="425">
        <v>1</v>
      </c>
      <c r="F120" s="426"/>
      <c r="G120" s="426">
        <f t="shared" si="7"/>
        <v>0</v>
      </c>
    </row>
    <row r="121" spans="1:7" s="402" customFormat="1" ht="13.5">
      <c r="A121" s="406"/>
      <c r="C121" s="395"/>
      <c r="D121" s="424"/>
      <c r="E121" s="425"/>
      <c r="F121" s="426"/>
      <c r="G121" s="426" t="str">
        <f t="shared" si="7"/>
        <v> </v>
      </c>
    </row>
    <row r="122" spans="1:7" s="402" customFormat="1" ht="13.5">
      <c r="A122" s="406">
        <f>1+COUNT(A$2:A121)</f>
        <v>11</v>
      </c>
      <c r="C122" s="395" t="s">
        <v>987</v>
      </c>
      <c r="D122" s="424"/>
      <c r="E122" s="425"/>
      <c r="F122" s="426"/>
      <c r="G122" s="426" t="str">
        <f t="shared" si="7"/>
        <v> </v>
      </c>
    </row>
    <row r="123" spans="1:7" s="402" customFormat="1" ht="41.25">
      <c r="A123" s="406"/>
      <c r="C123" s="395" t="s">
        <v>982</v>
      </c>
      <c r="D123" s="424"/>
      <c r="E123" s="425"/>
      <c r="F123" s="426"/>
      <c r="G123" s="426" t="str">
        <f t="shared" si="7"/>
        <v> </v>
      </c>
    </row>
    <row r="124" spans="1:7" s="402" customFormat="1" ht="13.5">
      <c r="A124" s="406"/>
      <c r="B124" s="402" t="s">
        <v>766</v>
      </c>
      <c r="C124" s="395" t="s">
        <v>925</v>
      </c>
      <c r="D124" s="424"/>
      <c r="E124" s="425"/>
      <c r="F124" s="426"/>
      <c r="G124" s="426" t="str">
        <f t="shared" si="7"/>
        <v> </v>
      </c>
    </row>
    <row r="125" spans="1:7" s="402" customFormat="1" ht="13.5">
      <c r="A125" s="406"/>
      <c r="B125" s="402" t="s">
        <v>743</v>
      </c>
      <c r="C125" s="395" t="s">
        <v>988</v>
      </c>
      <c r="D125" s="424"/>
      <c r="E125" s="425"/>
      <c r="F125" s="426"/>
      <c r="G125" s="426" t="str">
        <f t="shared" si="7"/>
        <v> </v>
      </c>
    </row>
    <row r="126" spans="1:7" s="402" customFormat="1" ht="13.5">
      <c r="A126" s="406"/>
      <c r="C126" s="395" t="s">
        <v>989</v>
      </c>
      <c r="D126" s="424"/>
      <c r="E126" s="425"/>
      <c r="F126" s="426"/>
      <c r="G126" s="426" t="str">
        <f t="shared" si="7"/>
        <v> </v>
      </c>
    </row>
    <row r="127" spans="1:7" s="402" customFormat="1" ht="13.5">
      <c r="A127" s="406"/>
      <c r="C127" s="395" t="s">
        <v>990</v>
      </c>
      <c r="D127" s="424"/>
      <c r="E127" s="425"/>
      <c r="F127" s="426"/>
      <c r="G127" s="426" t="str">
        <f t="shared" si="7"/>
        <v> </v>
      </c>
    </row>
    <row r="128" spans="1:7" s="402" customFormat="1" ht="13.5">
      <c r="A128" s="406"/>
      <c r="C128" s="395" t="s">
        <v>986</v>
      </c>
      <c r="D128" s="424"/>
      <c r="E128" s="425"/>
      <c r="F128" s="426"/>
      <c r="G128" s="426" t="str">
        <f t="shared" si="7"/>
        <v> </v>
      </c>
    </row>
    <row r="129" spans="1:7" s="402" customFormat="1" ht="13.5">
      <c r="A129" s="406"/>
      <c r="C129" s="395" t="s">
        <v>748</v>
      </c>
      <c r="D129" s="424" t="s">
        <v>15</v>
      </c>
      <c r="E129" s="425">
        <v>1</v>
      </c>
      <c r="F129" s="426"/>
      <c r="G129" s="426">
        <f t="shared" si="7"/>
        <v>0</v>
      </c>
    </row>
    <row r="130" spans="1:7" s="402" customFormat="1" ht="13.5">
      <c r="A130" s="406"/>
      <c r="C130" s="395"/>
      <c r="D130" s="424"/>
      <c r="E130" s="425"/>
      <c r="F130" s="426"/>
      <c r="G130" s="426" t="str">
        <f t="shared" si="7"/>
        <v> </v>
      </c>
    </row>
    <row r="131" spans="1:7" s="402" customFormat="1" ht="13.5">
      <c r="A131" s="406">
        <f>1+COUNT(A$2:A130)</f>
        <v>12</v>
      </c>
      <c r="C131" s="395" t="s">
        <v>764</v>
      </c>
      <c r="D131" s="424"/>
      <c r="E131" s="425"/>
      <c r="F131" s="426"/>
      <c r="G131" s="426" t="str">
        <f t="shared" si="7"/>
        <v> </v>
      </c>
    </row>
    <row r="132" spans="1:7" s="402" customFormat="1" ht="27">
      <c r="A132" s="406"/>
      <c r="C132" s="395" t="s">
        <v>765</v>
      </c>
      <c r="D132" s="424"/>
      <c r="E132" s="425"/>
      <c r="F132" s="426"/>
      <c r="G132" s="426" t="str">
        <f t="shared" si="7"/>
        <v> </v>
      </c>
    </row>
    <row r="133" spans="1:7" s="402" customFormat="1" ht="13.5">
      <c r="A133" s="406"/>
      <c r="C133" s="395" t="s">
        <v>748</v>
      </c>
      <c r="D133" s="424"/>
      <c r="E133" s="425"/>
      <c r="F133" s="426"/>
      <c r="G133" s="426" t="str">
        <f t="shared" si="7"/>
        <v> </v>
      </c>
    </row>
    <row r="134" spans="1:7" s="402" customFormat="1" ht="13.5">
      <c r="A134" s="406"/>
      <c r="B134" s="402" t="s">
        <v>766</v>
      </c>
      <c r="C134" s="395"/>
      <c r="D134" s="424"/>
      <c r="E134" s="425"/>
      <c r="F134" s="426"/>
      <c r="G134" s="426" t="str">
        <f t="shared" si="7"/>
        <v> </v>
      </c>
    </row>
    <row r="135" spans="1:7" s="402" customFormat="1" ht="13.5">
      <c r="A135" s="406"/>
      <c r="B135" s="402" t="s">
        <v>743</v>
      </c>
      <c r="C135" s="395" t="s">
        <v>991</v>
      </c>
      <c r="D135" s="424" t="s">
        <v>15</v>
      </c>
      <c r="E135" s="425">
        <v>2</v>
      </c>
      <c r="F135" s="426"/>
      <c r="G135" s="426">
        <f t="shared" si="7"/>
        <v>0</v>
      </c>
    </row>
    <row r="136" spans="1:7" s="402" customFormat="1" ht="13.5">
      <c r="A136" s="406"/>
      <c r="B136" s="402" t="s">
        <v>743</v>
      </c>
      <c r="C136" s="395" t="s">
        <v>767</v>
      </c>
      <c r="D136" s="424" t="s">
        <v>15</v>
      </c>
      <c r="E136" s="425">
        <v>5</v>
      </c>
      <c r="F136" s="426"/>
      <c r="G136" s="426">
        <f t="shared" si="7"/>
        <v>0</v>
      </c>
    </row>
    <row r="137" spans="1:7" s="402" customFormat="1" ht="13.5">
      <c r="A137" s="406"/>
      <c r="B137" s="402" t="s">
        <v>743</v>
      </c>
      <c r="C137" s="395" t="s">
        <v>989</v>
      </c>
      <c r="D137" s="424" t="s">
        <v>15</v>
      </c>
      <c r="E137" s="425">
        <v>4</v>
      </c>
      <c r="F137" s="426"/>
      <c r="G137" s="426">
        <f t="shared" si="7"/>
        <v>0</v>
      </c>
    </row>
    <row r="138" spans="1:7" s="402" customFormat="1" ht="13.5">
      <c r="A138" s="406"/>
      <c r="B138" s="402" t="s">
        <v>743</v>
      </c>
      <c r="C138" s="395" t="s">
        <v>992</v>
      </c>
      <c r="D138" s="424" t="s">
        <v>15</v>
      </c>
      <c r="E138" s="425">
        <v>9</v>
      </c>
      <c r="F138" s="426"/>
      <c r="G138" s="426">
        <f t="shared" si="7"/>
        <v>0</v>
      </c>
    </row>
    <row r="139" spans="1:7" s="402" customFormat="1" ht="13.5">
      <c r="A139" s="406"/>
      <c r="C139" s="395"/>
      <c r="D139" s="424"/>
      <c r="E139" s="425"/>
      <c r="F139" s="426"/>
      <c r="G139" s="426" t="str">
        <f t="shared" si="7"/>
        <v> </v>
      </c>
    </row>
    <row r="140" spans="1:7" s="402" customFormat="1" ht="13.5">
      <c r="A140" s="406">
        <f>1+COUNT(A$2:A139)</f>
        <v>13</v>
      </c>
      <c r="C140" s="395" t="s">
        <v>768</v>
      </c>
      <c r="D140" s="424"/>
      <c r="E140" s="425"/>
      <c r="F140" s="426"/>
      <c r="G140" s="426" t="str">
        <f t="shared" si="7"/>
        <v> </v>
      </c>
    </row>
    <row r="141" spans="1:7" s="402" customFormat="1" ht="27">
      <c r="A141" s="406"/>
      <c r="C141" s="395" t="s">
        <v>993</v>
      </c>
      <c r="D141" s="424"/>
      <c r="E141" s="425"/>
      <c r="F141" s="426"/>
      <c r="G141" s="426" t="str">
        <f t="shared" si="7"/>
        <v> </v>
      </c>
    </row>
    <row r="142" spans="1:7" s="402" customFormat="1" ht="13.5">
      <c r="A142" s="406"/>
      <c r="C142" s="395" t="s">
        <v>748</v>
      </c>
      <c r="D142" s="424"/>
      <c r="E142" s="425"/>
      <c r="F142" s="426"/>
      <c r="G142" s="426" t="str">
        <f t="shared" si="7"/>
        <v> </v>
      </c>
    </row>
    <row r="143" spans="1:7" s="402" customFormat="1" ht="13.5">
      <c r="A143" s="406"/>
      <c r="B143" s="402" t="s">
        <v>766</v>
      </c>
      <c r="C143" s="395"/>
      <c r="D143" s="424"/>
      <c r="E143" s="425"/>
      <c r="F143" s="426"/>
      <c r="G143" s="426" t="str">
        <f t="shared" si="7"/>
        <v> </v>
      </c>
    </row>
    <row r="144" spans="1:7" s="402" customFormat="1" ht="13.5">
      <c r="A144" s="406"/>
      <c r="B144" s="402" t="s">
        <v>743</v>
      </c>
      <c r="C144" s="395" t="s">
        <v>994</v>
      </c>
      <c r="D144" s="424" t="s">
        <v>15</v>
      </c>
      <c r="E144" s="425">
        <v>1</v>
      </c>
      <c r="F144" s="426"/>
      <c r="G144" s="426">
        <f t="shared" si="7"/>
        <v>0</v>
      </c>
    </row>
    <row r="145" spans="1:7" s="402" customFormat="1" ht="13.5">
      <c r="A145" s="406"/>
      <c r="B145" s="402" t="s">
        <v>743</v>
      </c>
      <c r="C145" s="395" t="s">
        <v>770</v>
      </c>
      <c r="D145" s="424" t="s">
        <v>15</v>
      </c>
      <c r="E145" s="425">
        <v>1</v>
      </c>
      <c r="F145" s="426"/>
      <c r="G145" s="426">
        <f aca="true" t="shared" si="8" ref="G145:G165">IF(E145&lt;&gt;0,E145*F145," ")</f>
        <v>0</v>
      </c>
    </row>
    <row r="146" spans="1:7" s="402" customFormat="1" ht="13.5">
      <c r="A146" s="406"/>
      <c r="B146" s="402" t="s">
        <v>743</v>
      </c>
      <c r="C146" s="395" t="s">
        <v>995</v>
      </c>
      <c r="D146" s="424" t="s">
        <v>15</v>
      </c>
      <c r="E146" s="425">
        <v>1</v>
      </c>
      <c r="F146" s="426"/>
      <c r="G146" s="426">
        <f t="shared" si="8"/>
        <v>0</v>
      </c>
    </row>
    <row r="147" spans="1:7" s="402" customFormat="1" ht="13.5">
      <c r="A147" s="406"/>
      <c r="C147" s="395"/>
      <c r="D147" s="424"/>
      <c r="E147" s="425"/>
      <c r="F147" s="426"/>
      <c r="G147" s="426" t="str">
        <f t="shared" si="8"/>
        <v> </v>
      </c>
    </row>
    <row r="148" spans="1:7" s="402" customFormat="1" ht="13.5">
      <c r="A148" s="406">
        <f>1+COUNT(A$2:A147)</f>
        <v>14</v>
      </c>
      <c r="C148" s="395" t="s">
        <v>771</v>
      </c>
      <c r="D148" s="424"/>
      <c r="E148" s="425"/>
      <c r="F148" s="426"/>
      <c r="G148" s="426" t="str">
        <f t="shared" si="8"/>
        <v> </v>
      </c>
    </row>
    <row r="149" spans="1:7" s="402" customFormat="1" ht="13.5">
      <c r="A149" s="406"/>
      <c r="C149" s="395" t="s">
        <v>772</v>
      </c>
      <c r="D149" s="424"/>
      <c r="E149" s="425"/>
      <c r="F149" s="426"/>
      <c r="G149" s="426" t="str">
        <f t="shared" si="8"/>
        <v> </v>
      </c>
    </row>
    <row r="150" spans="1:7" s="402" customFormat="1" ht="13.5">
      <c r="A150" s="406"/>
      <c r="C150" s="395" t="s">
        <v>748</v>
      </c>
      <c r="D150" s="424"/>
      <c r="E150" s="425"/>
      <c r="F150" s="426"/>
      <c r="G150" s="426" t="str">
        <f t="shared" si="8"/>
        <v> </v>
      </c>
    </row>
    <row r="151" spans="1:7" s="402" customFormat="1" ht="13.5">
      <c r="A151" s="406"/>
      <c r="B151" s="402" t="s">
        <v>766</v>
      </c>
      <c r="C151" s="395"/>
      <c r="D151" s="424"/>
      <c r="E151" s="425"/>
      <c r="F151" s="426"/>
      <c r="G151" s="426" t="str">
        <f t="shared" si="8"/>
        <v> </v>
      </c>
    </row>
    <row r="152" spans="1:7" s="402" customFormat="1" ht="13.5">
      <c r="A152" s="406"/>
      <c r="B152" s="402" t="s">
        <v>743</v>
      </c>
      <c r="C152" s="395" t="s">
        <v>996</v>
      </c>
      <c r="D152" s="424" t="s">
        <v>15</v>
      </c>
      <c r="E152" s="425">
        <v>2</v>
      </c>
      <c r="F152" s="426"/>
      <c r="G152" s="426">
        <f t="shared" si="8"/>
        <v>0</v>
      </c>
    </row>
    <row r="153" spans="1:7" s="402" customFormat="1" ht="13.5">
      <c r="A153" s="406"/>
      <c r="C153" s="395"/>
      <c r="D153" s="424"/>
      <c r="E153" s="425"/>
      <c r="F153" s="426"/>
      <c r="G153" s="426" t="str">
        <f t="shared" si="8"/>
        <v> </v>
      </c>
    </row>
    <row r="154" spans="1:7" s="402" customFormat="1" ht="13.5">
      <c r="A154" s="406">
        <f>1+COUNT(A$2:A153)</f>
        <v>15</v>
      </c>
      <c r="C154" s="395" t="s">
        <v>773</v>
      </c>
      <c r="D154" s="424"/>
      <c r="E154" s="425"/>
      <c r="F154" s="426"/>
      <c r="G154" s="426" t="str">
        <f t="shared" si="8"/>
        <v> </v>
      </c>
    </row>
    <row r="155" spans="1:7" s="402" customFormat="1" ht="41.25">
      <c r="A155" s="406"/>
      <c r="C155" s="395" t="s">
        <v>774</v>
      </c>
      <c r="D155" s="424"/>
      <c r="E155" s="425"/>
      <c r="F155" s="426"/>
      <c r="G155" s="426" t="str">
        <f t="shared" si="8"/>
        <v> </v>
      </c>
    </row>
    <row r="156" spans="1:7" s="402" customFormat="1" ht="13.5">
      <c r="A156" s="406"/>
      <c r="C156" s="395" t="s">
        <v>748</v>
      </c>
      <c r="D156" s="424"/>
      <c r="E156" s="425"/>
      <c r="F156" s="426"/>
      <c r="G156" s="426" t="str">
        <f t="shared" si="8"/>
        <v> </v>
      </c>
    </row>
    <row r="157" spans="1:7" s="402" customFormat="1" ht="13.5">
      <c r="A157" s="406"/>
      <c r="B157" s="402" t="s">
        <v>766</v>
      </c>
      <c r="C157" s="395"/>
      <c r="D157" s="424"/>
      <c r="E157" s="425"/>
      <c r="F157" s="426"/>
      <c r="G157" s="426" t="str">
        <f t="shared" si="8"/>
        <v> </v>
      </c>
    </row>
    <row r="158" spans="1:7" s="402" customFormat="1" ht="13.5">
      <c r="A158" s="406"/>
      <c r="B158" s="402" t="s">
        <v>743</v>
      </c>
      <c r="C158" s="395" t="s">
        <v>775</v>
      </c>
      <c r="D158" s="424" t="s">
        <v>15</v>
      </c>
      <c r="E158" s="425">
        <v>10</v>
      </c>
      <c r="F158" s="426"/>
      <c r="G158" s="426">
        <f t="shared" si="8"/>
        <v>0</v>
      </c>
    </row>
    <row r="159" spans="1:7" s="402" customFormat="1" ht="13.5">
      <c r="A159" s="406"/>
      <c r="C159" s="395"/>
      <c r="D159" s="424"/>
      <c r="E159" s="425"/>
      <c r="F159" s="426"/>
      <c r="G159" s="426" t="str">
        <f t="shared" si="8"/>
        <v> </v>
      </c>
    </row>
    <row r="160" spans="1:7" s="402" customFormat="1" ht="13.5">
      <c r="A160" s="406">
        <f>1+COUNT(A$2:A159)</f>
        <v>16</v>
      </c>
      <c r="C160" s="395" t="s">
        <v>997</v>
      </c>
      <c r="D160" s="424"/>
      <c r="E160" s="425"/>
      <c r="F160" s="426"/>
      <c r="G160" s="426" t="str">
        <f t="shared" si="8"/>
        <v> </v>
      </c>
    </row>
    <row r="161" spans="1:7" s="402" customFormat="1" ht="27">
      <c r="A161" s="406"/>
      <c r="C161" s="395" t="s">
        <v>998</v>
      </c>
      <c r="D161" s="424"/>
      <c r="E161" s="425"/>
      <c r="F161" s="426"/>
      <c r="G161" s="426" t="str">
        <f t="shared" si="8"/>
        <v> </v>
      </c>
    </row>
    <row r="162" spans="1:7" s="402" customFormat="1" ht="13.5">
      <c r="A162" s="406"/>
      <c r="B162" s="402" t="s">
        <v>766</v>
      </c>
      <c r="C162" s="395" t="s">
        <v>999</v>
      </c>
      <c r="D162" s="424"/>
      <c r="E162" s="425"/>
      <c r="F162" s="426"/>
      <c r="G162" s="426" t="str">
        <f t="shared" si="8"/>
        <v> </v>
      </c>
    </row>
    <row r="163" spans="1:7" s="402" customFormat="1" ht="13.5">
      <c r="A163" s="406"/>
      <c r="B163" s="402" t="s">
        <v>743</v>
      </c>
      <c r="C163" s="395" t="s">
        <v>1000</v>
      </c>
      <c r="D163" s="424"/>
      <c r="E163" s="425"/>
      <c r="F163" s="426"/>
      <c r="G163" s="426" t="str">
        <f t="shared" si="8"/>
        <v> </v>
      </c>
    </row>
    <row r="164" spans="1:7" s="402" customFormat="1" ht="13.5">
      <c r="A164" s="406"/>
      <c r="C164" s="395" t="s">
        <v>1001</v>
      </c>
      <c r="D164" s="424"/>
      <c r="E164" s="425"/>
      <c r="F164" s="426"/>
      <c r="G164" s="426" t="str">
        <f t="shared" si="8"/>
        <v> </v>
      </c>
    </row>
    <row r="165" spans="1:7" s="402" customFormat="1" ht="13.5">
      <c r="A165" s="406"/>
      <c r="C165" s="395" t="s">
        <v>748</v>
      </c>
      <c r="D165" s="424" t="s">
        <v>15</v>
      </c>
      <c r="E165" s="425">
        <v>10</v>
      </c>
      <c r="F165" s="426"/>
      <c r="G165" s="426">
        <f t="shared" si="8"/>
        <v>0</v>
      </c>
    </row>
    <row r="166" spans="1:7" s="402" customFormat="1" ht="13.5">
      <c r="A166" s="406"/>
      <c r="C166" s="395"/>
      <c r="D166" s="424"/>
      <c r="E166" s="425"/>
      <c r="F166" s="426"/>
      <c r="G166" s="426"/>
    </row>
    <row r="167" spans="1:7" s="402" customFormat="1" ht="13.5">
      <c r="A167" s="406">
        <f>1+COUNT(A$2:A166)</f>
        <v>17</v>
      </c>
      <c r="C167" s="395" t="s">
        <v>1002</v>
      </c>
      <c r="D167" s="424"/>
      <c r="E167" s="425"/>
      <c r="F167" s="426"/>
      <c r="G167" s="426" t="str">
        <f aca="true" t="shared" si="9" ref="G167:G173">IF(E167&lt;&gt;0,E167*F167," ")</f>
        <v> </v>
      </c>
    </row>
    <row r="168" spans="1:7" s="402" customFormat="1" ht="27">
      <c r="A168" s="406"/>
      <c r="C168" s="395" t="s">
        <v>1003</v>
      </c>
      <c r="D168" s="424"/>
      <c r="E168" s="425"/>
      <c r="F168" s="426"/>
      <c r="G168" s="426" t="str">
        <f t="shared" si="9"/>
        <v> </v>
      </c>
    </row>
    <row r="169" spans="1:7" s="402" customFormat="1" ht="13.5">
      <c r="A169" s="406"/>
      <c r="B169" s="402" t="s">
        <v>766</v>
      </c>
      <c r="C169" s="395" t="s">
        <v>999</v>
      </c>
      <c r="D169" s="424"/>
      <c r="E169" s="425"/>
      <c r="F169" s="426"/>
      <c r="G169" s="426" t="str">
        <f t="shared" si="9"/>
        <v> </v>
      </c>
    </row>
    <row r="170" spans="1:7" s="402" customFormat="1" ht="13.5">
      <c r="A170" s="406"/>
      <c r="B170" s="402" t="s">
        <v>743</v>
      </c>
      <c r="C170" s="395" t="s">
        <v>1000</v>
      </c>
      <c r="D170" s="424"/>
      <c r="E170" s="425"/>
      <c r="F170" s="426"/>
      <c r="G170" s="426" t="str">
        <f t="shared" si="9"/>
        <v> </v>
      </c>
    </row>
    <row r="171" spans="1:7" s="402" customFormat="1" ht="13.5">
      <c r="A171" s="406"/>
      <c r="C171" s="395" t="s">
        <v>1004</v>
      </c>
      <c r="D171" s="424"/>
      <c r="E171" s="425"/>
      <c r="F171" s="426"/>
      <c r="G171" s="426" t="str">
        <f t="shared" si="9"/>
        <v> </v>
      </c>
    </row>
    <row r="172" spans="1:7" s="402" customFormat="1" ht="13.5">
      <c r="A172" s="406"/>
      <c r="C172" s="395" t="s">
        <v>748</v>
      </c>
      <c r="D172" s="424" t="s">
        <v>15</v>
      </c>
      <c r="E172" s="425">
        <v>2</v>
      </c>
      <c r="F172" s="426"/>
      <c r="G172" s="426">
        <f t="shared" si="9"/>
        <v>0</v>
      </c>
    </row>
    <row r="173" spans="1:7" s="402" customFormat="1" ht="13.5">
      <c r="A173" s="406"/>
      <c r="C173" s="395"/>
      <c r="D173" s="424"/>
      <c r="E173" s="425"/>
      <c r="F173" s="426"/>
      <c r="G173" s="426" t="str">
        <f t="shared" si="9"/>
        <v> </v>
      </c>
    </row>
    <row r="174" spans="1:3" ht="13.5">
      <c r="A174" s="406">
        <f>1+COUNT(A$2:A173)</f>
        <v>18</v>
      </c>
      <c r="C174" s="400" t="s">
        <v>1005</v>
      </c>
    </row>
    <row r="175" spans="3:7" ht="13.5">
      <c r="C175" s="400" t="s">
        <v>1006</v>
      </c>
      <c r="G175" s="426" t="str">
        <f>IF(E175&lt;&gt;0,E175*F175," ")</f>
        <v> </v>
      </c>
    </row>
    <row r="176" spans="2:7" ht="13.5">
      <c r="B176" s="402" t="s">
        <v>813</v>
      </c>
      <c r="C176" s="400" t="s">
        <v>999</v>
      </c>
      <c r="G176" s="426" t="str">
        <f>IF(E176&lt;&gt;0,E176*F176," ")</f>
        <v> </v>
      </c>
    </row>
    <row r="177" ht="13.5">
      <c r="B177" s="402" t="s">
        <v>814</v>
      </c>
    </row>
    <row r="178" ht="13.5">
      <c r="C178" s="400" t="s">
        <v>1007</v>
      </c>
    </row>
    <row r="179" spans="3:7" ht="13.5">
      <c r="C179" s="400" t="s">
        <v>757</v>
      </c>
      <c r="D179" s="424" t="s">
        <v>15</v>
      </c>
      <c r="E179" s="425">
        <v>6</v>
      </c>
      <c r="G179" s="426">
        <f>IF(E179&lt;&gt;0,E179*F179," ")</f>
        <v>0</v>
      </c>
    </row>
    <row r="181" spans="1:7" s="402" customFormat="1" ht="13.5">
      <c r="A181" s="406">
        <f>1+COUNT(A$2:A180)</f>
        <v>19</v>
      </c>
      <c r="C181" s="395" t="s">
        <v>1008</v>
      </c>
      <c r="D181" s="424"/>
      <c r="E181" s="425"/>
      <c r="F181" s="426"/>
      <c r="G181" s="426" t="str">
        <f aca="true" t="shared" si="10" ref="G181:G188">IF(E181&lt;&gt;0,E181*F181," ")</f>
        <v> </v>
      </c>
    </row>
    <row r="182" spans="1:7" s="402" customFormat="1" ht="54.75">
      <c r="A182" s="406"/>
      <c r="C182" s="395" t="s">
        <v>1009</v>
      </c>
      <c r="D182" s="424"/>
      <c r="E182" s="425"/>
      <c r="F182" s="426"/>
      <c r="G182" s="426" t="str">
        <f t="shared" si="10"/>
        <v> </v>
      </c>
    </row>
    <row r="183" spans="1:7" s="402" customFormat="1" ht="13.5">
      <c r="A183" s="406"/>
      <c r="B183" s="402" t="s">
        <v>743</v>
      </c>
      <c r="C183" s="395" t="s">
        <v>1010</v>
      </c>
      <c r="D183" s="424"/>
      <c r="E183" s="425"/>
      <c r="F183" s="426"/>
      <c r="G183" s="426" t="str">
        <f t="shared" si="10"/>
        <v> </v>
      </c>
    </row>
    <row r="184" spans="1:7" s="402" customFormat="1" ht="13.5">
      <c r="A184" s="406"/>
      <c r="C184" s="395" t="s">
        <v>1011</v>
      </c>
      <c r="D184" s="424"/>
      <c r="E184" s="425"/>
      <c r="F184" s="426"/>
      <c r="G184" s="426" t="str">
        <f t="shared" si="10"/>
        <v> </v>
      </c>
    </row>
    <row r="185" spans="1:7" s="402" customFormat="1" ht="13.5">
      <c r="A185" s="406"/>
      <c r="C185" s="395" t="s">
        <v>1012</v>
      </c>
      <c r="D185" s="424"/>
      <c r="E185" s="425"/>
      <c r="F185" s="426"/>
      <c r="G185" s="426" t="str">
        <f t="shared" si="10"/>
        <v> </v>
      </c>
    </row>
    <row r="186" spans="1:7" s="402" customFormat="1" ht="13.5">
      <c r="A186" s="406"/>
      <c r="C186" s="395" t="s">
        <v>1013</v>
      </c>
      <c r="D186" s="424"/>
      <c r="E186" s="425"/>
      <c r="F186" s="426"/>
      <c r="G186" s="426" t="str">
        <f t="shared" si="10"/>
        <v> </v>
      </c>
    </row>
    <row r="187" spans="1:7" s="402" customFormat="1" ht="13.5">
      <c r="A187" s="406"/>
      <c r="C187" s="395" t="s">
        <v>748</v>
      </c>
      <c r="D187" s="424" t="s">
        <v>15</v>
      </c>
      <c r="E187" s="425">
        <v>1</v>
      </c>
      <c r="F187" s="426"/>
      <c r="G187" s="426">
        <f t="shared" si="10"/>
        <v>0</v>
      </c>
    </row>
    <row r="188" spans="1:7" s="402" customFormat="1" ht="13.5">
      <c r="A188" s="406"/>
      <c r="C188" s="395"/>
      <c r="D188" s="424"/>
      <c r="E188" s="425"/>
      <c r="F188" s="426"/>
      <c r="G188" s="426" t="str">
        <f t="shared" si="10"/>
        <v> </v>
      </c>
    </row>
    <row r="189" spans="1:3" ht="13.5">
      <c r="A189" s="406">
        <f>1+COUNT(A$2:A188)</f>
        <v>20</v>
      </c>
      <c r="C189" s="400" t="s">
        <v>1014</v>
      </c>
    </row>
    <row r="190" spans="3:16" ht="41.25">
      <c r="C190" s="400" t="s">
        <v>1015</v>
      </c>
      <c r="G190" s="426" t="str">
        <f>IF(E190&lt;&gt;0,E190*F190," ")</f>
        <v> </v>
      </c>
      <c r="H190" s="423"/>
      <c r="J190" s="423"/>
      <c r="K190" s="423"/>
      <c r="M190" s="423"/>
      <c r="O190" s="423"/>
      <c r="P190" s="423"/>
    </row>
    <row r="191" spans="3:16" ht="13.5">
      <c r="C191" s="400" t="s">
        <v>748</v>
      </c>
      <c r="H191" s="423"/>
      <c r="J191" s="423"/>
      <c r="K191" s="423"/>
      <c r="M191" s="423"/>
      <c r="O191" s="423"/>
      <c r="P191" s="423"/>
    </row>
    <row r="192" spans="2:16" ht="13.5">
      <c r="B192" s="402" t="s">
        <v>743</v>
      </c>
      <c r="C192" s="400" t="s">
        <v>1016</v>
      </c>
      <c r="D192" s="424" t="s">
        <v>750</v>
      </c>
      <c r="E192" s="425">
        <v>20</v>
      </c>
      <c r="G192" s="426">
        <f>IF(E192&lt;&gt;0,E192*F192," ")</f>
        <v>0</v>
      </c>
      <c r="J192" s="449"/>
      <c r="O192" s="449"/>
      <c r="P192" s="449"/>
    </row>
    <row r="193" spans="2:16" ht="13.5">
      <c r="B193" s="402" t="s">
        <v>743</v>
      </c>
      <c r="C193" s="400" t="s">
        <v>1017</v>
      </c>
      <c r="D193" s="424" t="s">
        <v>750</v>
      </c>
      <c r="E193" s="425">
        <v>20</v>
      </c>
      <c r="G193" s="426">
        <f>IF(E193&lt;&gt;0,E193*F193," ")</f>
        <v>0</v>
      </c>
      <c r="J193" s="449"/>
      <c r="O193" s="449"/>
      <c r="P193" s="449"/>
    </row>
    <row r="194" spans="2:16" ht="13.5">
      <c r="B194" s="402" t="s">
        <v>743</v>
      </c>
      <c r="C194" s="400" t="s">
        <v>1018</v>
      </c>
      <c r="D194" s="424" t="s">
        <v>750</v>
      </c>
      <c r="E194" s="425">
        <v>35</v>
      </c>
      <c r="G194" s="426">
        <f>IF(E194&lt;&gt;0,E194*F194," ")</f>
        <v>0</v>
      </c>
      <c r="J194" s="449"/>
      <c r="O194" s="449"/>
      <c r="P194" s="449"/>
    </row>
    <row r="195" spans="10:16" ht="13.5">
      <c r="J195" s="449"/>
      <c r="O195" s="449"/>
      <c r="P195" s="449"/>
    </row>
    <row r="196" spans="1:7" ht="13.5">
      <c r="A196" s="406">
        <f>1+COUNT(A$2:A195)</f>
        <v>21</v>
      </c>
      <c r="C196" s="400" t="s">
        <v>876</v>
      </c>
      <c r="G196" s="426" t="str">
        <f aca="true" t="shared" si="11" ref="G196:G202">IF(E196&lt;&gt;0,E196*F196," ")</f>
        <v> </v>
      </c>
    </row>
    <row r="197" spans="3:7" ht="69">
      <c r="C197" s="400" t="s">
        <v>1019</v>
      </c>
      <c r="G197" s="426" t="str">
        <f t="shared" si="11"/>
        <v> </v>
      </c>
    </row>
    <row r="198" spans="3:7" ht="13.5">
      <c r="C198" s="400" t="s">
        <v>757</v>
      </c>
      <c r="G198" s="426" t="str">
        <f t="shared" si="11"/>
        <v> </v>
      </c>
    </row>
    <row r="199" spans="2:7" ht="13.5">
      <c r="B199" s="402" t="s">
        <v>813</v>
      </c>
      <c r="C199" s="400" t="s">
        <v>878</v>
      </c>
      <c r="G199" s="426" t="str">
        <f t="shared" si="11"/>
        <v> </v>
      </c>
    </row>
    <row r="200" spans="2:7" ht="13.5">
      <c r="B200" s="402" t="s">
        <v>814</v>
      </c>
      <c r="C200" s="400" t="s">
        <v>1020</v>
      </c>
      <c r="D200" s="424" t="s">
        <v>750</v>
      </c>
      <c r="E200" s="425">
        <v>20</v>
      </c>
      <c r="G200" s="426">
        <f t="shared" si="11"/>
        <v>0</v>
      </c>
    </row>
    <row r="201" spans="2:7" ht="13.5">
      <c r="B201" s="402" t="s">
        <v>814</v>
      </c>
      <c r="C201" s="400" t="s">
        <v>1021</v>
      </c>
      <c r="D201" s="424" t="s">
        <v>750</v>
      </c>
      <c r="E201" s="425">
        <v>20</v>
      </c>
      <c r="G201" s="426">
        <f t="shared" si="11"/>
        <v>0</v>
      </c>
    </row>
    <row r="202" spans="2:7" ht="13.5">
      <c r="B202" s="402" t="s">
        <v>814</v>
      </c>
      <c r="C202" s="400" t="s">
        <v>1022</v>
      </c>
      <c r="D202" s="424" t="s">
        <v>750</v>
      </c>
      <c r="E202" s="425">
        <v>35</v>
      </c>
      <c r="G202" s="426">
        <f t="shared" si="11"/>
        <v>0</v>
      </c>
    </row>
    <row r="204" spans="1:7" s="402" customFormat="1" ht="13.5">
      <c r="A204" s="406">
        <f>1+COUNT(A$2:A203)</f>
        <v>22</v>
      </c>
      <c r="C204" s="395" t="s">
        <v>1023</v>
      </c>
      <c r="D204" s="424"/>
      <c r="E204" s="425"/>
      <c r="F204" s="426"/>
      <c r="G204" s="426" t="str">
        <f aca="true" t="shared" si="12" ref="G204:G235">IF(E204&lt;&gt;0,E204*F204," ")</f>
        <v> </v>
      </c>
    </row>
    <row r="205" spans="1:7" s="402" customFormat="1" ht="27">
      <c r="A205" s="406"/>
      <c r="C205" s="395" t="s">
        <v>1024</v>
      </c>
      <c r="D205" s="424"/>
      <c r="E205" s="425"/>
      <c r="F205" s="426"/>
      <c r="G205" s="426" t="str">
        <f t="shared" si="12"/>
        <v> </v>
      </c>
    </row>
    <row r="206" spans="1:7" s="402" customFormat="1" ht="13.5">
      <c r="A206" s="406"/>
      <c r="C206" s="395" t="s">
        <v>748</v>
      </c>
      <c r="D206" s="424"/>
      <c r="E206" s="425"/>
      <c r="F206" s="426"/>
      <c r="G206" s="426" t="str">
        <f t="shared" si="12"/>
        <v> </v>
      </c>
    </row>
    <row r="207" spans="1:7" s="402" customFormat="1" ht="13.5">
      <c r="A207" s="406"/>
      <c r="B207" s="402" t="s">
        <v>743</v>
      </c>
      <c r="C207" s="395"/>
      <c r="D207" s="424" t="s">
        <v>15</v>
      </c>
      <c r="E207" s="425">
        <v>8</v>
      </c>
      <c r="F207" s="426"/>
      <c r="G207" s="426">
        <f t="shared" si="12"/>
        <v>0</v>
      </c>
    </row>
    <row r="208" spans="1:7" s="402" customFormat="1" ht="13.5">
      <c r="A208" s="406"/>
      <c r="C208" s="395"/>
      <c r="D208" s="424"/>
      <c r="E208" s="425"/>
      <c r="F208" s="426"/>
      <c r="G208" s="426" t="str">
        <f t="shared" si="12"/>
        <v> </v>
      </c>
    </row>
    <row r="209" spans="1:7" s="402" customFormat="1" ht="13.5">
      <c r="A209" s="406">
        <f>1+COUNT(A$2:A208)</f>
        <v>23</v>
      </c>
      <c r="C209" s="395" t="s">
        <v>1025</v>
      </c>
      <c r="D209" s="424"/>
      <c r="E209" s="425"/>
      <c r="F209" s="426"/>
      <c r="G209" s="426" t="str">
        <f t="shared" si="12"/>
        <v> </v>
      </c>
    </row>
    <row r="210" spans="1:7" s="402" customFormat="1" ht="13.5">
      <c r="A210" s="406"/>
      <c r="C210" s="395" t="s">
        <v>1026</v>
      </c>
      <c r="D210" s="424"/>
      <c r="E210" s="425"/>
      <c r="F210" s="426"/>
      <c r="G210" s="426" t="str">
        <f t="shared" si="12"/>
        <v> </v>
      </c>
    </row>
    <row r="211" spans="1:7" s="402" customFormat="1" ht="13.5">
      <c r="A211" s="406"/>
      <c r="C211" s="395" t="s">
        <v>748</v>
      </c>
      <c r="D211" s="424"/>
      <c r="E211" s="425"/>
      <c r="F211" s="426"/>
      <c r="G211" s="426" t="str">
        <f t="shared" si="12"/>
        <v> </v>
      </c>
    </row>
    <row r="212" spans="1:7" s="402" customFormat="1" ht="13.5">
      <c r="A212" s="406"/>
      <c r="B212" s="402" t="s">
        <v>743</v>
      </c>
      <c r="C212" s="395" t="s">
        <v>1027</v>
      </c>
      <c r="D212" s="424" t="s">
        <v>15</v>
      </c>
      <c r="E212" s="425">
        <v>6</v>
      </c>
      <c r="F212" s="426"/>
      <c r="G212" s="426">
        <f t="shared" si="12"/>
        <v>0</v>
      </c>
    </row>
    <row r="213" spans="1:7" s="402" customFormat="1" ht="13.5">
      <c r="A213" s="406"/>
      <c r="B213" s="402" t="s">
        <v>743</v>
      </c>
      <c r="C213" s="395" t="s">
        <v>1028</v>
      </c>
      <c r="D213" s="424" t="s">
        <v>15</v>
      </c>
      <c r="E213" s="425">
        <v>6</v>
      </c>
      <c r="F213" s="426"/>
      <c r="G213" s="426">
        <f t="shared" si="12"/>
        <v>0</v>
      </c>
    </row>
    <row r="214" spans="1:7" s="402" customFormat="1" ht="13.5">
      <c r="A214" s="406"/>
      <c r="C214" s="395"/>
      <c r="D214" s="424"/>
      <c r="E214" s="425"/>
      <c r="F214" s="426"/>
      <c r="G214" s="426" t="str">
        <f t="shared" si="12"/>
        <v> </v>
      </c>
    </row>
    <row r="215" spans="1:7" s="402" customFormat="1" ht="13.5">
      <c r="A215" s="406">
        <f>1+COUNT(A$2:A214)</f>
        <v>24</v>
      </c>
      <c r="C215" s="395" t="s">
        <v>1029</v>
      </c>
      <c r="D215" s="424"/>
      <c r="E215" s="425"/>
      <c r="F215" s="426"/>
      <c r="G215" s="426" t="str">
        <f t="shared" si="12"/>
        <v> </v>
      </c>
    </row>
    <row r="216" spans="1:7" s="402" customFormat="1" ht="40.5">
      <c r="A216" s="406"/>
      <c r="C216" s="395" t="s">
        <v>1030</v>
      </c>
      <c r="D216" s="424"/>
      <c r="E216" s="425"/>
      <c r="F216" s="426"/>
      <c r="G216" s="426" t="str">
        <f t="shared" si="12"/>
        <v> </v>
      </c>
    </row>
    <row r="217" spans="1:7" s="402" customFormat="1" ht="13.5">
      <c r="A217" s="406"/>
      <c r="C217" s="395" t="s">
        <v>748</v>
      </c>
      <c r="D217" s="424"/>
      <c r="E217" s="425"/>
      <c r="F217" s="426"/>
      <c r="G217" s="426" t="str">
        <f t="shared" si="12"/>
        <v> </v>
      </c>
    </row>
    <row r="218" spans="1:7" s="402" customFormat="1" ht="13.5">
      <c r="A218" s="406"/>
      <c r="B218" s="402" t="s">
        <v>743</v>
      </c>
      <c r="C218" s="395" t="s">
        <v>1031</v>
      </c>
      <c r="D218" s="424" t="s">
        <v>750</v>
      </c>
      <c r="E218" s="425">
        <v>70</v>
      </c>
      <c r="F218" s="426"/>
      <c r="G218" s="426">
        <f t="shared" si="12"/>
        <v>0</v>
      </c>
    </row>
    <row r="219" spans="1:7" s="402" customFormat="1" ht="13.5">
      <c r="A219" s="406"/>
      <c r="B219" s="402" t="s">
        <v>743</v>
      </c>
      <c r="C219" s="395" t="s">
        <v>1032</v>
      </c>
      <c r="D219" s="424" t="s">
        <v>750</v>
      </c>
      <c r="E219" s="425">
        <v>18</v>
      </c>
      <c r="F219" s="426"/>
      <c r="G219" s="426">
        <f t="shared" si="12"/>
        <v>0</v>
      </c>
    </row>
    <row r="220" spans="1:7" s="402" customFormat="1" ht="13.5">
      <c r="A220" s="406"/>
      <c r="C220" s="395"/>
      <c r="D220" s="424"/>
      <c r="E220" s="425"/>
      <c r="F220" s="426"/>
      <c r="G220" s="426" t="str">
        <f t="shared" si="12"/>
        <v> </v>
      </c>
    </row>
    <row r="221" spans="1:7" s="402" customFormat="1" ht="13.5">
      <c r="A221" s="406">
        <f>1+COUNT(A$2:A220)</f>
        <v>25</v>
      </c>
      <c r="C221" s="395" t="s">
        <v>1033</v>
      </c>
      <c r="D221" s="424"/>
      <c r="E221" s="425"/>
      <c r="F221" s="426"/>
      <c r="G221" s="426" t="str">
        <f t="shared" si="12"/>
        <v> </v>
      </c>
    </row>
    <row r="222" spans="1:7" s="402" customFormat="1" ht="41.25">
      <c r="A222" s="406"/>
      <c r="C222" s="395" t="s">
        <v>1034</v>
      </c>
      <c r="D222" s="424"/>
      <c r="E222" s="425"/>
      <c r="F222" s="426"/>
      <c r="G222" s="426" t="str">
        <f t="shared" si="12"/>
        <v> </v>
      </c>
    </row>
    <row r="223" spans="1:7" s="402" customFormat="1" ht="13.5">
      <c r="A223" s="406"/>
      <c r="B223" s="402" t="s">
        <v>743</v>
      </c>
      <c r="C223" s="395" t="s">
        <v>1035</v>
      </c>
      <c r="D223" s="424"/>
      <c r="E223" s="425"/>
      <c r="F223" s="426"/>
      <c r="G223" s="426" t="str">
        <f t="shared" si="12"/>
        <v> </v>
      </c>
    </row>
    <row r="224" spans="1:7" s="402" customFormat="1" ht="13.5">
      <c r="A224" s="406"/>
      <c r="C224" s="395" t="s">
        <v>748</v>
      </c>
      <c r="D224" s="424" t="s">
        <v>35</v>
      </c>
      <c r="E224" s="425">
        <v>4</v>
      </c>
      <c r="F224" s="426"/>
      <c r="G224" s="426">
        <f t="shared" si="12"/>
        <v>0</v>
      </c>
    </row>
    <row r="225" spans="1:7" s="402" customFormat="1" ht="13.5">
      <c r="A225" s="406"/>
      <c r="C225" s="395"/>
      <c r="D225" s="424"/>
      <c r="E225" s="425"/>
      <c r="F225" s="426"/>
      <c r="G225" s="426" t="str">
        <f t="shared" si="12"/>
        <v> </v>
      </c>
    </row>
    <row r="226" spans="1:7" s="402" customFormat="1" ht="13.5">
      <c r="A226" s="406">
        <f>1+COUNT(A$2:A225)</f>
        <v>26</v>
      </c>
      <c r="C226" s="395" t="s">
        <v>1036</v>
      </c>
      <c r="D226" s="424"/>
      <c r="E226" s="425"/>
      <c r="F226" s="426"/>
      <c r="G226" s="426" t="str">
        <f t="shared" si="12"/>
        <v> </v>
      </c>
    </row>
    <row r="227" spans="1:7" s="402" customFormat="1" ht="54.75">
      <c r="A227" s="406"/>
      <c r="C227" s="395" t="s">
        <v>1037</v>
      </c>
      <c r="D227" s="424"/>
      <c r="E227" s="425"/>
      <c r="F227" s="426"/>
      <c r="G227" s="426" t="str">
        <f t="shared" si="12"/>
        <v> </v>
      </c>
    </row>
    <row r="228" spans="1:7" s="402" customFormat="1" ht="13.5">
      <c r="A228" s="406"/>
      <c r="C228" s="395" t="s">
        <v>748</v>
      </c>
      <c r="D228" s="424"/>
      <c r="E228" s="425"/>
      <c r="F228" s="426"/>
      <c r="G228" s="426" t="str">
        <f t="shared" si="12"/>
        <v> </v>
      </c>
    </row>
    <row r="229" spans="1:7" s="402" customFormat="1" ht="13.5">
      <c r="A229" s="406"/>
      <c r="B229" s="402" t="s">
        <v>766</v>
      </c>
      <c r="C229" s="395" t="s">
        <v>1038</v>
      </c>
      <c r="D229" s="424"/>
      <c r="E229" s="425"/>
      <c r="F229" s="426"/>
      <c r="G229" s="426" t="str">
        <f t="shared" si="12"/>
        <v> </v>
      </c>
    </row>
    <row r="230" spans="1:7" s="402" customFormat="1" ht="13.5">
      <c r="A230" s="406"/>
      <c r="B230" s="402" t="s">
        <v>743</v>
      </c>
      <c r="C230" s="395" t="s">
        <v>1039</v>
      </c>
      <c r="D230" s="424" t="s">
        <v>35</v>
      </c>
      <c r="E230" s="425">
        <v>55</v>
      </c>
      <c r="F230" s="426"/>
      <c r="G230" s="426">
        <f t="shared" si="12"/>
        <v>0</v>
      </c>
    </row>
    <row r="231" spans="1:7" s="402" customFormat="1" ht="13.5">
      <c r="A231" s="406"/>
      <c r="C231" s="395"/>
      <c r="D231" s="424"/>
      <c r="E231" s="425"/>
      <c r="F231" s="426"/>
      <c r="G231" s="426" t="str">
        <f t="shared" si="12"/>
        <v> </v>
      </c>
    </row>
    <row r="232" spans="1:7" s="402" customFormat="1" ht="13.5">
      <c r="A232" s="406">
        <f>1+COUNT(A$2:A231)</f>
        <v>27</v>
      </c>
      <c r="C232" s="395" t="s">
        <v>1023</v>
      </c>
      <c r="D232" s="424"/>
      <c r="E232" s="425"/>
      <c r="F232" s="426"/>
      <c r="G232" s="426" t="str">
        <f t="shared" si="12"/>
        <v> </v>
      </c>
    </row>
    <row r="233" spans="1:7" s="402" customFormat="1" ht="27">
      <c r="A233" s="406"/>
      <c r="C233" s="395" t="s">
        <v>1024</v>
      </c>
      <c r="D233" s="424"/>
      <c r="E233" s="425"/>
      <c r="F233" s="426"/>
      <c r="G233" s="426" t="str">
        <f t="shared" si="12"/>
        <v> </v>
      </c>
    </row>
    <row r="234" spans="1:7" s="402" customFormat="1" ht="13.5">
      <c r="A234" s="406"/>
      <c r="C234" s="395" t="s">
        <v>748</v>
      </c>
      <c r="D234" s="424"/>
      <c r="E234" s="425"/>
      <c r="F234" s="426"/>
      <c r="G234" s="426" t="str">
        <f t="shared" si="12"/>
        <v> </v>
      </c>
    </row>
    <row r="235" spans="1:7" s="402" customFormat="1" ht="13.5">
      <c r="A235" s="406"/>
      <c r="B235" s="402" t="s">
        <v>743</v>
      </c>
      <c r="C235" s="395" t="s">
        <v>1027</v>
      </c>
      <c r="D235" s="424" t="s">
        <v>15</v>
      </c>
      <c r="E235" s="425">
        <v>18</v>
      </c>
      <c r="F235" s="426"/>
      <c r="G235" s="426">
        <f t="shared" si="12"/>
        <v>0</v>
      </c>
    </row>
    <row r="236" spans="1:7" s="402" customFormat="1" ht="13.5">
      <c r="A236" s="406"/>
      <c r="C236" s="395"/>
      <c r="D236" s="424"/>
      <c r="E236" s="425"/>
      <c r="F236" s="426"/>
      <c r="G236" s="426" t="str">
        <f aca="true" t="shared" si="13" ref="G236:G258">IF(E236&lt;&gt;0,E236*F236," ")</f>
        <v> </v>
      </c>
    </row>
    <row r="237" spans="1:7" s="402" customFormat="1" ht="13.5">
      <c r="A237" s="406">
        <f>1+COUNT(A$2:A236)</f>
        <v>28</v>
      </c>
      <c r="C237" s="395" t="s">
        <v>1025</v>
      </c>
      <c r="D237" s="424"/>
      <c r="E237" s="425"/>
      <c r="F237" s="426"/>
      <c r="G237" s="426" t="str">
        <f t="shared" si="13"/>
        <v> </v>
      </c>
    </row>
    <row r="238" spans="1:7" s="402" customFormat="1" ht="13.5">
      <c r="A238" s="406"/>
      <c r="C238" s="395" t="s">
        <v>1026</v>
      </c>
      <c r="D238" s="424"/>
      <c r="E238" s="425"/>
      <c r="F238" s="426"/>
      <c r="G238" s="426" t="str">
        <f t="shared" si="13"/>
        <v> </v>
      </c>
    </row>
    <row r="239" spans="1:7" s="402" customFormat="1" ht="13.5">
      <c r="A239" s="406"/>
      <c r="C239" s="395" t="s">
        <v>748</v>
      </c>
      <c r="D239" s="424"/>
      <c r="E239" s="425"/>
      <c r="F239" s="426"/>
      <c r="G239" s="426" t="str">
        <f t="shared" si="13"/>
        <v> </v>
      </c>
    </row>
    <row r="240" spans="1:7" s="402" customFormat="1" ht="13.5">
      <c r="A240" s="406"/>
      <c r="B240" s="402" t="s">
        <v>743</v>
      </c>
      <c r="C240" s="395" t="s">
        <v>1027</v>
      </c>
      <c r="D240" s="424" t="s">
        <v>15</v>
      </c>
      <c r="E240" s="425">
        <v>9</v>
      </c>
      <c r="F240" s="426"/>
      <c r="G240" s="426">
        <f t="shared" si="13"/>
        <v>0</v>
      </c>
    </row>
    <row r="241" spans="1:7" s="402" customFormat="1" ht="13.5">
      <c r="A241" s="406"/>
      <c r="B241" s="402" t="s">
        <v>743</v>
      </c>
      <c r="C241" s="395" t="s">
        <v>1028</v>
      </c>
      <c r="D241" s="424" t="s">
        <v>15</v>
      </c>
      <c r="E241" s="425">
        <v>9</v>
      </c>
      <c r="F241" s="426"/>
      <c r="G241" s="426">
        <f t="shared" si="13"/>
        <v>0</v>
      </c>
    </row>
    <row r="242" spans="1:7" s="402" customFormat="1" ht="13.5">
      <c r="A242" s="406"/>
      <c r="C242" s="395"/>
      <c r="D242" s="424"/>
      <c r="E242" s="425"/>
      <c r="F242" s="426"/>
      <c r="G242" s="426" t="str">
        <f t="shared" si="13"/>
        <v> </v>
      </c>
    </row>
    <row r="243" spans="1:7" s="402" customFormat="1" ht="13.5">
      <c r="A243" s="406">
        <f>1+COUNT(A$2:A242)</f>
        <v>29</v>
      </c>
      <c r="C243" s="395" t="s">
        <v>1040</v>
      </c>
      <c r="D243" s="424"/>
      <c r="E243" s="425"/>
      <c r="F243" s="426"/>
      <c r="G243" s="426" t="str">
        <f t="shared" si="13"/>
        <v> </v>
      </c>
    </row>
    <row r="244" spans="1:7" s="402" customFormat="1" ht="41.25">
      <c r="A244" s="406"/>
      <c r="C244" s="395" t="s">
        <v>1041</v>
      </c>
      <c r="D244" s="424"/>
      <c r="E244" s="425"/>
      <c r="F244" s="426"/>
      <c r="G244" s="426" t="str">
        <f t="shared" si="13"/>
        <v> </v>
      </c>
    </row>
    <row r="245" spans="1:7" s="402" customFormat="1" ht="13.5">
      <c r="A245" s="406"/>
      <c r="C245" s="395" t="s">
        <v>748</v>
      </c>
      <c r="D245" s="424" t="s">
        <v>1042</v>
      </c>
      <c r="E245" s="425">
        <v>840</v>
      </c>
      <c r="F245" s="426"/>
      <c r="G245" s="426">
        <f t="shared" si="13"/>
        <v>0</v>
      </c>
    </row>
    <row r="246" spans="1:7" s="402" customFormat="1" ht="13.5">
      <c r="A246" s="406"/>
      <c r="C246" s="395"/>
      <c r="D246" s="424"/>
      <c r="E246" s="425"/>
      <c r="F246" s="426"/>
      <c r="G246" s="426" t="str">
        <f t="shared" si="13"/>
        <v> </v>
      </c>
    </row>
    <row r="247" spans="1:7" s="402" customFormat="1" ht="13.5">
      <c r="A247" s="406">
        <f>1+COUNT(A$2:A246)</f>
        <v>30</v>
      </c>
      <c r="C247" s="395" t="s">
        <v>892</v>
      </c>
      <c r="D247" s="424"/>
      <c r="E247" s="425"/>
      <c r="F247" s="426"/>
      <c r="G247" s="426" t="str">
        <f t="shared" si="13"/>
        <v> </v>
      </c>
    </row>
    <row r="248" spans="1:7" s="402" customFormat="1" ht="54.75">
      <c r="A248" s="406"/>
      <c r="C248" s="395" t="s">
        <v>1043</v>
      </c>
      <c r="D248" s="424"/>
      <c r="E248" s="425"/>
      <c r="F248" s="426"/>
      <c r="G248" s="426" t="str">
        <f t="shared" si="13"/>
        <v> </v>
      </c>
    </row>
    <row r="249" spans="1:7" s="402" customFormat="1" ht="13.5">
      <c r="A249" s="406"/>
      <c r="C249" s="395" t="s">
        <v>748</v>
      </c>
      <c r="D249" s="424" t="s">
        <v>123</v>
      </c>
      <c r="E249" s="425">
        <v>180</v>
      </c>
      <c r="F249" s="426"/>
      <c r="G249" s="426">
        <f t="shared" si="13"/>
        <v>0</v>
      </c>
    </row>
    <row r="250" spans="1:7" s="402" customFormat="1" ht="13.5">
      <c r="A250" s="406"/>
      <c r="C250" s="395"/>
      <c r="D250" s="424"/>
      <c r="E250" s="425"/>
      <c r="F250" s="426"/>
      <c r="G250" s="426" t="str">
        <f t="shared" si="13"/>
        <v> </v>
      </c>
    </row>
    <row r="251" spans="1:7" s="402" customFormat="1" ht="13.5">
      <c r="A251" s="406">
        <f>1+COUNT(A$2:A250)</f>
        <v>31</v>
      </c>
      <c r="C251" s="395" t="s">
        <v>894</v>
      </c>
      <c r="D251" s="424"/>
      <c r="E251" s="425"/>
      <c r="F251" s="426"/>
      <c r="G251" s="426" t="str">
        <f t="shared" si="13"/>
        <v> </v>
      </c>
    </row>
    <row r="252" spans="1:7" s="402" customFormat="1" ht="27">
      <c r="A252" s="406"/>
      <c r="C252" s="395" t="s">
        <v>895</v>
      </c>
      <c r="D252" s="424"/>
      <c r="E252" s="425"/>
      <c r="F252" s="426"/>
      <c r="G252" s="426" t="str">
        <f t="shared" si="13"/>
        <v> </v>
      </c>
    </row>
    <row r="253" spans="1:7" s="402" customFormat="1" ht="13.5">
      <c r="A253" s="406"/>
      <c r="C253" s="395" t="s">
        <v>1044</v>
      </c>
      <c r="D253" s="424" t="s">
        <v>15</v>
      </c>
      <c r="E253" s="425">
        <v>1</v>
      </c>
      <c r="F253" s="426"/>
      <c r="G253" s="426">
        <f t="shared" si="13"/>
        <v>0</v>
      </c>
    </row>
    <row r="254" spans="1:7" s="402" customFormat="1" ht="13.5">
      <c r="A254" s="406"/>
      <c r="C254" s="395"/>
      <c r="D254" s="424"/>
      <c r="E254" s="425"/>
      <c r="F254" s="426"/>
      <c r="G254" s="426" t="str">
        <f t="shared" si="13"/>
        <v> </v>
      </c>
    </row>
    <row r="255" spans="1:7" s="402" customFormat="1" ht="13.5">
      <c r="A255" s="406">
        <f>1+COUNT(A$2:A254)</f>
        <v>32</v>
      </c>
      <c r="C255" s="395" t="s">
        <v>1045</v>
      </c>
      <c r="D255" s="424"/>
      <c r="E255" s="425"/>
      <c r="F255" s="426"/>
      <c r="G255" s="426" t="str">
        <f t="shared" si="13"/>
        <v> </v>
      </c>
    </row>
    <row r="256" spans="1:7" s="402" customFormat="1" ht="13.5">
      <c r="A256" s="406"/>
      <c r="C256" s="395" t="s">
        <v>1046</v>
      </c>
      <c r="D256" s="424"/>
      <c r="E256" s="425"/>
      <c r="F256" s="426"/>
      <c r="G256" s="426" t="str">
        <f t="shared" si="13"/>
        <v> </v>
      </c>
    </row>
    <row r="257" spans="3:7" ht="13.5">
      <c r="C257" s="395" t="s">
        <v>1047</v>
      </c>
      <c r="D257" s="424" t="s">
        <v>45</v>
      </c>
      <c r="E257" s="425">
        <v>4</v>
      </c>
      <c r="G257" s="426">
        <f t="shared" si="13"/>
        <v>0</v>
      </c>
    </row>
    <row r="258" ht="13.5">
      <c r="G258" s="426" t="str">
        <f t="shared" si="13"/>
        <v> </v>
      </c>
    </row>
    <row r="259" spans="1:24" s="439" customFormat="1" ht="13.5">
      <c r="A259" s="436"/>
      <c r="B259" s="405"/>
      <c r="C259" s="404" t="s">
        <v>8</v>
      </c>
      <c r="D259" s="459"/>
      <c r="E259" s="460"/>
      <c r="F259" s="452"/>
      <c r="G259" s="452">
        <f>SUM(G3:G258)</f>
        <v>0</v>
      </c>
      <c r="H259" s="402"/>
      <c r="I259" s="402"/>
      <c r="J259" s="402"/>
      <c r="K259" s="402"/>
      <c r="L259" s="402"/>
      <c r="M259" s="402"/>
      <c r="N259" s="402"/>
      <c r="O259" s="402"/>
      <c r="P259" s="402"/>
      <c r="Q259" s="402"/>
      <c r="R259" s="402"/>
      <c r="S259" s="402"/>
      <c r="T259" s="402"/>
      <c r="U259" s="402"/>
      <c r="V259" s="402"/>
      <c r="W259" s="402"/>
      <c r="X259" s="402"/>
    </row>
    <row r="261" spans="1:7" ht="13.5">
      <c r="A261" s="406">
        <f>1+COUNT(A$2:A260)</f>
        <v>33</v>
      </c>
      <c r="C261" s="400" t="s">
        <v>782</v>
      </c>
      <c r="D261" s="424" t="s">
        <v>783</v>
      </c>
      <c r="E261" s="425">
        <v>2</v>
      </c>
      <c r="G261" s="426">
        <f>G259*E261/100</f>
        <v>0</v>
      </c>
    </row>
    <row r="263" spans="1:7" ht="27">
      <c r="A263" s="406">
        <f>1+COUNT(A$2:A262)</f>
        <v>34</v>
      </c>
      <c r="C263" s="400" t="s">
        <v>784</v>
      </c>
      <c r="D263" s="424" t="s">
        <v>783</v>
      </c>
      <c r="E263" s="425">
        <v>2</v>
      </c>
      <c r="G263" s="426">
        <f>G259*E263/100</f>
        <v>0</v>
      </c>
    </row>
    <row r="265" spans="1:7" ht="54.75">
      <c r="A265" s="406">
        <f>1+COUNT(A$2:A264)</f>
        <v>35</v>
      </c>
      <c r="C265" s="400" t="s">
        <v>785</v>
      </c>
      <c r="D265" s="424" t="s">
        <v>783</v>
      </c>
      <c r="E265" s="425">
        <v>1</v>
      </c>
      <c r="G265" s="426">
        <f>G259*E265/100</f>
        <v>0</v>
      </c>
    </row>
    <row r="266" ht="13.5">
      <c r="G266" s="426" t="str">
        <f>IF(E266&lt;&gt;0,E266*F266," ")</f>
        <v> </v>
      </c>
    </row>
    <row r="267" spans="1:7" s="402" customFormat="1" ht="13.5">
      <c r="A267" s="436"/>
      <c r="B267" s="405"/>
      <c r="C267" s="404" t="str">
        <f>C1</f>
        <v>STROJNICA OGREVANJE- HLAJENJE</v>
      </c>
      <c r="D267" s="459"/>
      <c r="E267" s="460"/>
      <c r="F267" s="452"/>
      <c r="G267" s="452">
        <f>SUM(G259:G266)</f>
        <v>0</v>
      </c>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1"/>
  <headerFooter alignWithMargins="0">
    <oddHeader>&amp;R             PINSS d.o.o. Nova Gorica</oddHeader>
    <oddFooter>&amp;L             &amp;F&amp;RStran &amp;P (&amp;N)</oddFooter>
  </headerFooter>
</worksheet>
</file>

<file path=xl/worksheets/sheet28.xml><?xml version="1.0" encoding="utf-8"?>
<worksheet xmlns="http://schemas.openxmlformats.org/spreadsheetml/2006/main" xmlns:r="http://schemas.openxmlformats.org/officeDocument/2006/relationships">
  <dimension ref="A1:X207"/>
  <sheetViews>
    <sheetView view="pageBreakPreview" zoomScaleNormal="12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5.625" style="431" customWidth="1"/>
    <col min="2" max="2" width="5.625" style="423" customWidth="1"/>
    <col min="3" max="3" width="50.625" style="461" customWidth="1"/>
    <col min="4" max="4" width="6.625" style="462" customWidth="1"/>
    <col min="5" max="5" width="7.625" style="463" customWidth="1"/>
    <col min="6" max="6" width="8.625" style="464" bestFit="1" customWidth="1"/>
    <col min="7" max="7" width="4.00390625" style="464" bestFit="1" customWidth="1"/>
    <col min="8" max="10" width="9.375" style="402" customWidth="1"/>
    <col min="11" max="24" width="9.125" style="402" customWidth="1"/>
    <col min="25" max="16384" width="9.125" style="465" customWidth="1"/>
  </cols>
  <sheetData>
    <row r="1" spans="1:9" s="402" customFormat="1" ht="14.25">
      <c r="A1" s="466" t="s">
        <v>1048</v>
      </c>
      <c r="B1" s="466"/>
      <c r="C1" s="467" t="s">
        <v>1049</v>
      </c>
      <c r="D1" s="466"/>
      <c r="E1" s="468"/>
      <c r="F1" s="469"/>
      <c r="G1" s="469">
        <f>+G126</f>
        <v>0</v>
      </c>
      <c r="I1" s="423"/>
    </row>
    <row r="3" spans="1:7" s="402" customFormat="1" ht="13.5">
      <c r="A3" s="416" t="s">
        <v>736</v>
      </c>
      <c r="B3" s="417"/>
      <c r="C3" s="470" t="s">
        <v>653</v>
      </c>
      <c r="D3" s="471" t="s">
        <v>737</v>
      </c>
      <c r="E3" s="472" t="s">
        <v>738</v>
      </c>
      <c r="F3" s="444" t="s">
        <v>739</v>
      </c>
      <c r="G3" s="444" t="s">
        <v>740</v>
      </c>
    </row>
    <row r="4" ht="13.5">
      <c r="G4" s="464" t="str">
        <f>IF(E4&lt;&gt;0,E4*F4," ")</f>
        <v> </v>
      </c>
    </row>
    <row r="5" spans="1:7" s="402" customFormat="1" ht="12" customHeight="1">
      <c r="A5" s="406">
        <f>1+COUNT(A$2:A4)</f>
        <v>1</v>
      </c>
      <c r="B5" s="423"/>
      <c r="C5" s="461" t="s">
        <v>1050</v>
      </c>
      <c r="D5" s="462"/>
      <c r="E5" s="463"/>
      <c r="F5" s="464"/>
      <c r="G5" s="464"/>
    </row>
    <row r="6" spans="1:7" s="402" customFormat="1" ht="27">
      <c r="A6" s="431"/>
      <c r="B6" s="423"/>
      <c r="C6" s="461" t="s">
        <v>1051</v>
      </c>
      <c r="D6" s="462"/>
      <c r="E6" s="463"/>
      <c r="F6" s="464"/>
      <c r="G6" s="464" t="str">
        <f>IF(E6&lt;&gt;0,E6*F6," ")</f>
        <v> </v>
      </c>
    </row>
    <row r="7" spans="1:7" s="402" customFormat="1" ht="13.5">
      <c r="A7" s="431"/>
      <c r="B7" s="423" t="s">
        <v>766</v>
      </c>
      <c r="C7" s="461" t="s">
        <v>872</v>
      </c>
      <c r="D7" s="462"/>
      <c r="E7" s="463"/>
      <c r="F7" s="464"/>
      <c r="G7" s="464" t="str">
        <f>IF(E7&lt;&gt;0,E7*F7," ")</f>
        <v> </v>
      </c>
    </row>
    <row r="8" spans="1:7" s="402" customFormat="1" ht="13.5">
      <c r="A8" s="431"/>
      <c r="B8" s="423" t="s">
        <v>743</v>
      </c>
      <c r="C8" s="461"/>
      <c r="D8" s="462"/>
      <c r="E8" s="463"/>
      <c r="F8" s="464"/>
      <c r="G8" s="464" t="str">
        <f>IF(E8&lt;&gt;0,E8*F8," ")</f>
        <v> </v>
      </c>
    </row>
    <row r="9" spans="1:7" s="402" customFormat="1" ht="13.5">
      <c r="A9" s="431"/>
      <c r="B9" s="423"/>
      <c r="C9" s="461" t="s">
        <v>1052</v>
      </c>
      <c r="D9" s="462"/>
      <c r="E9" s="463"/>
      <c r="F9" s="464"/>
      <c r="G9" s="464"/>
    </row>
    <row r="10" spans="1:7" s="402" customFormat="1" ht="13.5">
      <c r="A10" s="431"/>
      <c r="B10" s="423"/>
      <c r="C10" s="461" t="s">
        <v>757</v>
      </c>
      <c r="D10" s="462" t="s">
        <v>35</v>
      </c>
      <c r="E10" s="463">
        <v>340</v>
      </c>
      <c r="F10" s="464"/>
      <c r="G10" s="464">
        <f>IF(E10&lt;&gt;0,E10*F10," ")</f>
        <v>0</v>
      </c>
    </row>
    <row r="11" spans="1:7" s="402" customFormat="1" ht="13.5">
      <c r="A11" s="431"/>
      <c r="B11" s="423"/>
      <c r="C11" s="461"/>
      <c r="D11" s="462"/>
      <c r="E11" s="463"/>
      <c r="F11" s="464"/>
      <c r="G11" s="464" t="str">
        <f>IF(E11&lt;&gt;0,E11*F11," ")</f>
        <v> </v>
      </c>
    </row>
    <row r="12" spans="1:7" s="402" customFormat="1" ht="13.5">
      <c r="A12" s="431">
        <f>1+COUNT(A$2:A11)</f>
        <v>2</v>
      </c>
      <c r="B12" s="423"/>
      <c r="C12" s="461" t="s">
        <v>1053</v>
      </c>
      <c r="D12" s="462"/>
      <c r="E12" s="463"/>
      <c r="F12" s="464"/>
      <c r="G12" s="464"/>
    </row>
    <row r="13" spans="1:7" s="402" customFormat="1" ht="27">
      <c r="A13" s="431"/>
      <c r="B13" s="423"/>
      <c r="C13" s="461" t="s">
        <v>1054</v>
      </c>
      <c r="D13" s="462"/>
      <c r="E13" s="463"/>
      <c r="F13" s="464"/>
      <c r="G13" s="464" t="str">
        <f>IF(E13&lt;&gt;0,E13*F13," ")</f>
        <v> </v>
      </c>
    </row>
    <row r="14" spans="1:7" s="402" customFormat="1" ht="13.5">
      <c r="A14" s="431"/>
      <c r="B14" s="423" t="s">
        <v>766</v>
      </c>
      <c r="C14" s="461" t="s">
        <v>872</v>
      </c>
      <c r="D14" s="462"/>
      <c r="E14" s="463"/>
      <c r="F14" s="464"/>
      <c r="G14" s="464" t="str">
        <f>IF(E14&lt;&gt;0,E14*F14," ")</f>
        <v> </v>
      </c>
    </row>
    <row r="15" spans="1:7" s="402" customFormat="1" ht="12.75">
      <c r="A15" s="431"/>
      <c r="B15" s="423" t="s">
        <v>743</v>
      </c>
      <c r="C15" s="461"/>
      <c r="D15" s="462"/>
      <c r="E15" s="463"/>
      <c r="F15" s="464"/>
      <c r="G15" s="464"/>
    </row>
    <row r="16" spans="1:7" s="402" customFormat="1" ht="12.75">
      <c r="A16" s="431"/>
      <c r="B16" s="423"/>
      <c r="C16" s="461" t="s">
        <v>757</v>
      </c>
      <c r="D16" s="462" t="s">
        <v>1042</v>
      </c>
      <c r="E16" s="463">
        <v>55</v>
      </c>
      <c r="F16" s="464"/>
      <c r="G16" s="464">
        <f>IF(E16&lt;&gt;0,E16*F16," ")</f>
        <v>0</v>
      </c>
    </row>
    <row r="17" ht="12.75">
      <c r="G17" s="464" t="str">
        <f>IF(E17&lt;&gt;0,E17*F17," ")</f>
        <v> </v>
      </c>
    </row>
    <row r="18" spans="1:7" s="402" customFormat="1" ht="12.75">
      <c r="A18" s="406">
        <f>1+COUNT(A$2:A17)</f>
        <v>3</v>
      </c>
      <c r="B18" s="423"/>
      <c r="C18" s="461" t="s">
        <v>1055</v>
      </c>
      <c r="D18" s="462"/>
      <c r="E18" s="463"/>
      <c r="F18" s="464"/>
      <c r="G18" s="464"/>
    </row>
    <row r="19" spans="1:7" s="402" customFormat="1" ht="38.25">
      <c r="A19" s="431"/>
      <c r="B19" s="423"/>
      <c r="C19" s="461" t="s">
        <v>1056</v>
      </c>
      <c r="D19" s="462"/>
      <c r="E19" s="463"/>
      <c r="F19" s="464"/>
      <c r="G19" s="464" t="str">
        <f>IF(E19&lt;&gt;0,E19*F19," ")</f>
        <v> </v>
      </c>
    </row>
    <row r="20" spans="1:7" s="402" customFormat="1" ht="13.5">
      <c r="A20" s="431"/>
      <c r="B20" s="423" t="s">
        <v>766</v>
      </c>
      <c r="C20" s="461" t="s">
        <v>872</v>
      </c>
      <c r="D20" s="462"/>
      <c r="E20" s="463"/>
      <c r="F20" s="464"/>
      <c r="G20" s="464" t="str">
        <f>IF(E20&lt;&gt;0,E20*F20," ")</f>
        <v> </v>
      </c>
    </row>
    <row r="21" spans="1:7" s="402" customFormat="1" ht="12.75">
      <c r="A21" s="431"/>
      <c r="B21" s="423" t="s">
        <v>743</v>
      </c>
      <c r="C21" s="461"/>
      <c r="D21" s="462"/>
      <c r="E21" s="463"/>
      <c r="F21" s="464"/>
      <c r="G21" s="464"/>
    </row>
    <row r="22" spans="1:7" s="402" customFormat="1" ht="12.75">
      <c r="A22" s="431"/>
      <c r="B22" s="423"/>
      <c r="C22" s="461" t="s">
        <v>757</v>
      </c>
      <c r="D22" s="462" t="s">
        <v>750</v>
      </c>
      <c r="E22" s="463">
        <v>160</v>
      </c>
      <c r="F22" s="464"/>
      <c r="G22" s="464">
        <f>IF(E22&lt;&gt;0,E22*F22," ")</f>
        <v>0</v>
      </c>
    </row>
    <row r="23" spans="1:7" s="402" customFormat="1" ht="12.75">
      <c r="A23" s="431"/>
      <c r="B23" s="423"/>
      <c r="C23" s="461"/>
      <c r="D23" s="462"/>
      <c r="E23" s="463"/>
      <c r="F23" s="464"/>
      <c r="G23" s="464" t="str">
        <f>IF(E23&lt;&gt;0,E23*F23," ")</f>
        <v> </v>
      </c>
    </row>
    <row r="24" spans="1:7" s="402" customFormat="1" ht="12.75">
      <c r="A24" s="431">
        <f>1+COUNT(A$2:A23)</f>
        <v>4</v>
      </c>
      <c r="B24" s="423"/>
      <c r="C24" s="461" t="s">
        <v>1057</v>
      </c>
      <c r="D24" s="462"/>
      <c r="E24" s="463"/>
      <c r="F24" s="464"/>
      <c r="G24" s="464"/>
    </row>
    <row r="25" spans="1:7" s="402" customFormat="1" ht="12.75">
      <c r="A25" s="431"/>
      <c r="B25" s="423"/>
      <c r="C25" s="461" t="s">
        <v>1058</v>
      </c>
      <c r="D25" s="462"/>
      <c r="E25" s="463"/>
      <c r="F25" s="464"/>
      <c r="G25" s="464" t="str">
        <f>IF(E25&lt;&gt;0,E25*F25," ")</f>
        <v> </v>
      </c>
    </row>
    <row r="26" spans="1:7" s="402" customFormat="1" ht="12.75">
      <c r="A26" s="431"/>
      <c r="B26" s="423" t="s">
        <v>766</v>
      </c>
      <c r="C26" s="461" t="s">
        <v>872</v>
      </c>
      <c r="D26" s="462"/>
      <c r="E26" s="463"/>
      <c r="F26" s="464"/>
      <c r="G26" s="464" t="str">
        <f>IF(E26&lt;&gt;0,E26*F26," ")</f>
        <v> </v>
      </c>
    </row>
    <row r="27" spans="1:7" s="402" customFormat="1" ht="12.75">
      <c r="A27" s="431"/>
      <c r="B27" s="423" t="s">
        <v>743</v>
      </c>
      <c r="C27" s="461"/>
      <c r="D27" s="462"/>
      <c r="E27" s="463"/>
      <c r="F27" s="464"/>
      <c r="G27" s="464"/>
    </row>
    <row r="28" spans="1:7" s="402" customFormat="1" ht="12.75">
      <c r="A28" s="431"/>
      <c r="B28" s="423"/>
      <c r="C28" s="461" t="s">
        <v>757</v>
      </c>
      <c r="D28" s="462" t="s">
        <v>35</v>
      </c>
      <c r="E28" s="463">
        <v>340</v>
      </c>
      <c r="F28" s="464"/>
      <c r="G28" s="464">
        <f>IF(E28&lt;&gt;0,E28*F28," ")</f>
        <v>0</v>
      </c>
    </row>
    <row r="29" spans="1:7" s="402" customFormat="1" ht="12.75">
      <c r="A29" s="431"/>
      <c r="B29" s="423"/>
      <c r="C29" s="461"/>
      <c r="D29" s="462"/>
      <c r="E29" s="463"/>
      <c r="F29" s="464"/>
      <c r="G29" s="464" t="str">
        <f>IF(E29&lt;&gt;0,E29*F29," ")</f>
        <v> </v>
      </c>
    </row>
    <row r="30" spans="1:3" ht="12.75">
      <c r="A30" s="431">
        <f>1+COUNT(A$2:A29)</f>
        <v>5</v>
      </c>
      <c r="C30" s="461" t="s">
        <v>1059</v>
      </c>
    </row>
    <row r="31" spans="1:7" s="402" customFormat="1" ht="25.5">
      <c r="A31" s="406"/>
      <c r="B31" s="423"/>
      <c r="C31" s="461" t="s">
        <v>1060</v>
      </c>
      <c r="D31" s="462"/>
      <c r="E31" s="463"/>
      <c r="F31" s="464"/>
      <c r="G31" s="464" t="str">
        <f>IF(E31&lt;&gt;0,E31*F31," ")</f>
        <v> </v>
      </c>
    </row>
    <row r="32" spans="1:7" s="402" customFormat="1" ht="13.5">
      <c r="A32" s="431"/>
      <c r="B32" s="423"/>
      <c r="C32" s="461" t="s">
        <v>757</v>
      </c>
      <c r="D32" s="462"/>
      <c r="E32" s="463"/>
      <c r="F32" s="464"/>
      <c r="G32" s="464"/>
    </row>
    <row r="33" spans="1:7" s="402" customFormat="1" ht="13.5">
      <c r="A33" s="431"/>
      <c r="B33" s="423" t="s">
        <v>766</v>
      </c>
      <c r="C33" s="461" t="s">
        <v>872</v>
      </c>
      <c r="D33" s="462"/>
      <c r="E33" s="463"/>
      <c r="F33" s="464"/>
      <c r="G33" s="464" t="str">
        <f>IF(E33&lt;&gt;0,E33*F33," ")</f>
        <v> </v>
      </c>
    </row>
    <row r="34" spans="1:7" s="402" customFormat="1" ht="12.75">
      <c r="A34" s="431"/>
      <c r="B34" s="423" t="s">
        <v>743</v>
      </c>
      <c r="C34" s="461" t="s">
        <v>1061</v>
      </c>
      <c r="D34" s="462" t="s">
        <v>750</v>
      </c>
      <c r="E34" s="463">
        <v>1240</v>
      </c>
      <c r="F34" s="464"/>
      <c r="G34" s="464">
        <f>IF(E34&lt;&gt;0,E34*F34," ")</f>
        <v>0</v>
      </c>
    </row>
    <row r="35" spans="1:7" s="402" customFormat="1" ht="12.75">
      <c r="A35" s="431"/>
      <c r="B35" s="423"/>
      <c r="C35" s="461"/>
      <c r="D35" s="462"/>
      <c r="E35" s="463"/>
      <c r="F35" s="464"/>
      <c r="G35" s="464" t="str">
        <f>IF(E35&lt;&gt;0,E35*F35," ")</f>
        <v> </v>
      </c>
    </row>
    <row r="36" spans="1:7" s="402" customFormat="1" ht="12.75">
      <c r="A36" s="431">
        <f>1+COUNT(A$2:A35)</f>
        <v>6</v>
      </c>
      <c r="B36" s="423"/>
      <c r="C36" s="461" t="s">
        <v>1062</v>
      </c>
      <c r="D36" s="462"/>
      <c r="E36" s="463"/>
      <c r="F36" s="464"/>
      <c r="G36" s="464"/>
    </row>
    <row r="37" spans="1:10" s="402" customFormat="1" ht="25.5">
      <c r="A37" s="431"/>
      <c r="B37" s="423"/>
      <c r="C37" s="461" t="s">
        <v>1063</v>
      </c>
      <c r="D37" s="462"/>
      <c r="E37" s="463"/>
      <c r="F37" s="464"/>
      <c r="G37" s="464" t="str">
        <f>IF(E37&lt;&gt;0,E37*F37," ")</f>
        <v> </v>
      </c>
      <c r="J37" s="449"/>
    </row>
    <row r="38" spans="1:7" s="402" customFormat="1" ht="12.75">
      <c r="A38" s="431"/>
      <c r="B38" s="423"/>
      <c r="C38" s="461" t="s">
        <v>757</v>
      </c>
      <c r="D38" s="462"/>
      <c r="E38" s="463"/>
      <c r="F38" s="464"/>
      <c r="G38" s="464"/>
    </row>
    <row r="39" spans="2:7" ht="12.75">
      <c r="B39" s="423" t="s">
        <v>766</v>
      </c>
      <c r="C39" s="461" t="s">
        <v>872</v>
      </c>
      <c r="G39" s="464" t="str">
        <f>IF(E39&lt;&gt;0,E39*F39," ")</f>
        <v> </v>
      </c>
    </row>
    <row r="40" spans="1:7" s="402" customFormat="1" ht="12.75">
      <c r="A40" s="406"/>
      <c r="B40" s="423" t="s">
        <v>743</v>
      </c>
      <c r="C40" s="461" t="s">
        <v>1064</v>
      </c>
      <c r="D40" s="462" t="s">
        <v>15</v>
      </c>
      <c r="E40" s="463">
        <v>10</v>
      </c>
      <c r="F40" s="464"/>
      <c r="G40" s="464">
        <f>IF(E40&lt;&gt;0,E40*F40," ")</f>
        <v>0</v>
      </c>
    </row>
    <row r="41" spans="1:7" s="402" customFormat="1" ht="12.75">
      <c r="A41" s="431"/>
      <c r="B41" s="423"/>
      <c r="C41" s="461"/>
      <c r="D41" s="462"/>
      <c r="E41" s="463"/>
      <c r="F41" s="464"/>
      <c r="G41" s="464" t="str">
        <f>IF(E41&lt;&gt;0,E41*F41," ")</f>
        <v> </v>
      </c>
    </row>
    <row r="42" spans="1:7" s="402" customFormat="1" ht="12.75">
      <c r="A42" s="431">
        <f>1+COUNT(A$2:A41)</f>
        <v>7</v>
      </c>
      <c r="B42" s="423"/>
      <c r="C42" s="461" t="s">
        <v>1065</v>
      </c>
      <c r="D42" s="462"/>
      <c r="E42" s="463"/>
      <c r="F42" s="464"/>
      <c r="G42" s="464"/>
    </row>
    <row r="43" spans="1:7" s="402" customFormat="1" ht="38.25">
      <c r="A43" s="431"/>
      <c r="B43" s="423"/>
      <c r="C43" s="461" t="s">
        <v>1066</v>
      </c>
      <c r="D43" s="462"/>
      <c r="E43" s="463"/>
      <c r="F43" s="464"/>
      <c r="G43" s="464" t="str">
        <f>IF(E43&lt;&gt;0,E43*F43," ")</f>
        <v> </v>
      </c>
    </row>
    <row r="44" spans="1:16" s="402" customFormat="1" ht="12.75">
      <c r="A44" s="431"/>
      <c r="B44" s="423" t="s">
        <v>766</v>
      </c>
      <c r="C44" s="461" t="s">
        <v>872</v>
      </c>
      <c r="D44" s="462"/>
      <c r="E44" s="463"/>
      <c r="F44" s="464"/>
      <c r="G44" s="464" t="str">
        <f>IF(E44&lt;&gt;0,E44*F44," ")</f>
        <v> </v>
      </c>
      <c r="J44" s="449"/>
      <c r="M44" s="449"/>
      <c r="O44" s="449"/>
      <c r="P44" s="449"/>
    </row>
    <row r="45" spans="1:16" s="402" customFormat="1" ht="12.75">
      <c r="A45" s="431"/>
      <c r="B45" s="423" t="s">
        <v>743</v>
      </c>
      <c r="C45" s="461"/>
      <c r="D45" s="462"/>
      <c r="E45" s="463"/>
      <c r="F45" s="464"/>
      <c r="G45" s="464" t="str">
        <f>IF(E45&lt;&gt;0,E45*F45," ")</f>
        <v> </v>
      </c>
      <c r="J45" s="449"/>
      <c r="M45" s="449"/>
      <c r="O45" s="449"/>
      <c r="P45" s="449"/>
    </row>
    <row r="46" spans="1:16" s="402" customFormat="1" ht="12.75">
      <c r="A46" s="431"/>
      <c r="B46" s="423"/>
      <c r="C46" s="461" t="s">
        <v>1067</v>
      </c>
      <c r="D46" s="462"/>
      <c r="E46" s="463"/>
      <c r="F46" s="464"/>
      <c r="G46" s="464"/>
      <c r="J46" s="449"/>
      <c r="M46" s="449"/>
      <c r="O46" s="449"/>
      <c r="P46" s="449"/>
    </row>
    <row r="47" spans="1:16" s="402" customFormat="1" ht="12.75">
      <c r="A47" s="431"/>
      <c r="B47" s="423"/>
      <c r="C47" s="461" t="s">
        <v>757</v>
      </c>
      <c r="D47" s="462" t="s">
        <v>15</v>
      </c>
      <c r="E47" s="463">
        <v>2</v>
      </c>
      <c r="F47" s="464"/>
      <c r="G47" s="464">
        <f>IF(E47&lt;&gt;0,E47*F47," ")</f>
        <v>0</v>
      </c>
      <c r="J47" s="449"/>
      <c r="M47" s="449"/>
      <c r="O47" s="449"/>
      <c r="P47" s="449"/>
    </row>
    <row r="48" spans="1:16" s="402" customFormat="1" ht="12.75">
      <c r="A48" s="406"/>
      <c r="B48" s="423"/>
      <c r="C48" s="461"/>
      <c r="D48" s="462"/>
      <c r="E48" s="463"/>
      <c r="F48" s="464"/>
      <c r="G48" s="464" t="str">
        <f>IF(E48&lt;&gt;0,E48*F48," ")</f>
        <v> </v>
      </c>
      <c r="J48" s="449"/>
      <c r="M48" s="449"/>
      <c r="O48" s="449"/>
      <c r="P48" s="449"/>
    </row>
    <row r="49" spans="1:16" s="402" customFormat="1" ht="12.75">
      <c r="A49" s="431"/>
      <c r="B49" s="423"/>
      <c r="C49" s="461" t="s">
        <v>1068</v>
      </c>
      <c r="D49" s="462"/>
      <c r="E49" s="463"/>
      <c r="F49" s="464"/>
      <c r="G49" s="464"/>
      <c r="J49" s="449"/>
      <c r="M49" s="449"/>
      <c r="O49" s="449"/>
      <c r="P49" s="449"/>
    </row>
    <row r="50" spans="1:16" s="402" customFormat="1" ht="12.75">
      <c r="A50" s="431"/>
      <c r="B50" s="423"/>
      <c r="C50" s="461" t="s">
        <v>757</v>
      </c>
      <c r="D50" s="462" t="s">
        <v>15</v>
      </c>
      <c r="E50" s="463">
        <v>1</v>
      </c>
      <c r="F50" s="464"/>
      <c r="G50" s="464">
        <f>IF(E50&lt;&gt;0,E50*F50," ")</f>
        <v>0</v>
      </c>
      <c r="J50" s="449"/>
      <c r="M50" s="449"/>
      <c r="O50" s="449"/>
      <c r="P50" s="449"/>
    </row>
    <row r="51" spans="1:16" s="402" customFormat="1" ht="12.75">
      <c r="A51" s="406"/>
      <c r="B51" s="423"/>
      <c r="C51" s="461"/>
      <c r="D51" s="462"/>
      <c r="E51" s="463"/>
      <c r="F51" s="464"/>
      <c r="G51" s="464" t="str">
        <f>IF(E51&lt;&gt;0,E51*F51," ")</f>
        <v> </v>
      </c>
      <c r="J51" s="449"/>
      <c r="M51" s="449"/>
      <c r="O51" s="449"/>
      <c r="P51" s="449"/>
    </row>
    <row r="52" spans="1:16" s="402" customFormat="1" ht="12.75">
      <c r="A52" s="431">
        <f>1+COUNT(A$2:A48)</f>
        <v>8</v>
      </c>
      <c r="B52" s="423"/>
      <c r="C52" s="461" t="s">
        <v>1069</v>
      </c>
      <c r="D52" s="462"/>
      <c r="E52" s="463"/>
      <c r="F52" s="464"/>
      <c r="G52" s="464"/>
      <c r="J52" s="449"/>
      <c r="M52" s="449"/>
      <c r="O52" s="449"/>
      <c r="P52" s="449"/>
    </row>
    <row r="53" spans="1:16" s="402" customFormat="1" ht="178.5">
      <c r="A53" s="431"/>
      <c r="B53" s="423"/>
      <c r="C53" s="461" t="s">
        <v>1070</v>
      </c>
      <c r="D53" s="462"/>
      <c r="E53" s="463"/>
      <c r="F53" s="464"/>
      <c r="G53" s="464" t="str">
        <f>IF(E53&lt;&gt;0,E53*F53," ")</f>
        <v> </v>
      </c>
      <c r="J53" s="449"/>
      <c r="M53" s="449"/>
      <c r="O53" s="449"/>
      <c r="P53" s="449"/>
    </row>
    <row r="54" spans="1:16" s="402" customFormat="1" ht="12.75">
      <c r="A54" s="431"/>
      <c r="B54" s="423" t="s">
        <v>766</v>
      </c>
      <c r="C54" s="461" t="s">
        <v>872</v>
      </c>
      <c r="D54" s="462"/>
      <c r="E54" s="463"/>
      <c r="F54" s="464"/>
      <c r="G54" s="464" t="str">
        <f>IF(E54&lt;&gt;0,E54*F54," ")</f>
        <v> </v>
      </c>
      <c r="J54" s="449"/>
      <c r="M54" s="449"/>
      <c r="O54" s="449"/>
      <c r="P54" s="449"/>
    </row>
    <row r="55" spans="1:16" s="402" customFormat="1" ht="12.75">
      <c r="A55" s="431"/>
      <c r="B55" s="423" t="s">
        <v>743</v>
      </c>
      <c r="C55" s="461" t="s">
        <v>1071</v>
      </c>
      <c r="D55" s="462"/>
      <c r="E55" s="463"/>
      <c r="F55" s="464"/>
      <c r="G55" s="464" t="str">
        <f>IF(E55&lt;&gt;0,E55*F55," ")</f>
        <v> </v>
      </c>
      <c r="M55" s="449"/>
      <c r="O55" s="449"/>
      <c r="P55" s="449"/>
    </row>
    <row r="56" spans="1:7" s="402" customFormat="1" ht="12.75">
      <c r="A56" s="431"/>
      <c r="B56" s="423"/>
      <c r="C56" s="461" t="s">
        <v>1072</v>
      </c>
      <c r="D56" s="462"/>
      <c r="E56" s="463"/>
      <c r="F56" s="464"/>
      <c r="G56" s="464"/>
    </row>
    <row r="57" spans="1:7" s="402" customFormat="1" ht="12.75">
      <c r="A57" s="431"/>
      <c r="B57" s="423"/>
      <c r="C57" s="461" t="s">
        <v>757</v>
      </c>
      <c r="D57" s="462" t="s">
        <v>15</v>
      </c>
      <c r="E57" s="463">
        <v>1</v>
      </c>
      <c r="F57" s="464"/>
      <c r="G57" s="464">
        <f>IF(E57&lt;&gt;0,E57*F57," ")</f>
        <v>0</v>
      </c>
    </row>
    <row r="58" spans="1:16" s="402" customFormat="1" ht="12.75">
      <c r="A58" s="431"/>
      <c r="B58" s="423"/>
      <c r="C58" s="461"/>
      <c r="D58" s="462"/>
      <c r="E58" s="463"/>
      <c r="F58" s="464"/>
      <c r="G58" s="464"/>
      <c r="J58" s="449"/>
      <c r="M58" s="449"/>
      <c r="O58" s="449"/>
      <c r="P58" s="449"/>
    </row>
    <row r="59" spans="1:16" s="402" customFormat="1" ht="12.75">
      <c r="A59" s="431"/>
      <c r="B59" s="423" t="s">
        <v>743</v>
      </c>
      <c r="C59" s="461" t="s">
        <v>1073</v>
      </c>
      <c r="D59" s="462"/>
      <c r="E59" s="463"/>
      <c r="F59" s="464"/>
      <c r="G59" s="464" t="str">
        <f>IF(E59&lt;&gt;0,E59*F59," ")</f>
        <v> </v>
      </c>
      <c r="M59" s="449"/>
      <c r="O59" s="449"/>
      <c r="P59" s="449"/>
    </row>
    <row r="60" spans="1:7" s="402" customFormat="1" ht="12.75">
      <c r="A60" s="431"/>
      <c r="B60" s="423"/>
      <c r="C60" s="461" t="s">
        <v>1074</v>
      </c>
      <c r="D60" s="462"/>
      <c r="E60" s="463"/>
      <c r="F60" s="464"/>
      <c r="G60" s="464"/>
    </row>
    <row r="61" spans="1:7" s="402" customFormat="1" ht="12.75">
      <c r="A61" s="431"/>
      <c r="B61" s="423"/>
      <c r="C61" s="461" t="s">
        <v>757</v>
      </c>
      <c r="D61" s="462" t="s">
        <v>15</v>
      </c>
      <c r="E61" s="463">
        <v>1</v>
      </c>
      <c r="F61" s="464"/>
      <c r="G61" s="464">
        <f>IF(E61&lt;&gt;0,E61*F61," ")</f>
        <v>0</v>
      </c>
    </row>
    <row r="62" spans="1:16" s="402" customFormat="1" ht="12.75">
      <c r="A62" s="431"/>
      <c r="B62" s="423"/>
      <c r="C62" s="461"/>
      <c r="D62" s="462"/>
      <c r="E62" s="463"/>
      <c r="F62" s="464"/>
      <c r="G62" s="464"/>
      <c r="J62" s="449"/>
      <c r="M62" s="449"/>
      <c r="O62" s="449"/>
      <c r="P62" s="449"/>
    </row>
    <row r="63" spans="1:16" s="402" customFormat="1" ht="12.75">
      <c r="A63" s="431"/>
      <c r="B63" s="423" t="s">
        <v>743</v>
      </c>
      <c r="C63" s="461" t="s">
        <v>1075</v>
      </c>
      <c r="D63" s="462"/>
      <c r="E63" s="463"/>
      <c r="F63" s="464"/>
      <c r="G63" s="464" t="str">
        <f>IF(E63&lt;&gt;0,E63*F63," ")</f>
        <v> </v>
      </c>
      <c r="M63" s="449"/>
      <c r="O63" s="449"/>
      <c r="P63" s="449"/>
    </row>
    <row r="64" spans="1:7" s="402" customFormat="1" ht="12.75">
      <c r="A64" s="431"/>
      <c r="B64" s="423"/>
      <c r="C64" s="461" t="s">
        <v>1076</v>
      </c>
      <c r="D64" s="462"/>
      <c r="E64" s="463"/>
      <c r="F64" s="464"/>
      <c r="G64" s="464"/>
    </row>
    <row r="65" spans="1:7" s="402" customFormat="1" ht="13.5">
      <c r="A65" s="431"/>
      <c r="B65" s="423"/>
      <c r="C65" s="461" t="s">
        <v>757</v>
      </c>
      <c r="D65" s="462" t="s">
        <v>15</v>
      </c>
      <c r="E65" s="463">
        <v>1</v>
      </c>
      <c r="F65" s="464"/>
      <c r="G65" s="464">
        <f>IF(E65&lt;&gt;0,E65*F65," ")</f>
        <v>0</v>
      </c>
    </row>
    <row r="66" spans="1:7" s="402" customFormat="1" ht="13.5">
      <c r="A66" s="431"/>
      <c r="B66" s="423"/>
      <c r="C66" s="461"/>
      <c r="D66" s="462"/>
      <c r="E66" s="463"/>
      <c r="F66" s="464"/>
      <c r="G66" s="464"/>
    </row>
    <row r="67" spans="1:7" s="402" customFormat="1" ht="13.5">
      <c r="A67" s="431">
        <f>1+COUNT(A$2:A66)</f>
        <v>9</v>
      </c>
      <c r="B67" s="423"/>
      <c r="C67" s="461" t="s">
        <v>1077</v>
      </c>
      <c r="D67" s="462"/>
      <c r="E67" s="463"/>
      <c r="F67" s="464"/>
      <c r="G67" s="464"/>
    </row>
    <row r="68" spans="1:7" s="402" customFormat="1" ht="69">
      <c r="A68" s="431"/>
      <c r="B68" s="423"/>
      <c r="C68" s="461" t="s">
        <v>1078</v>
      </c>
      <c r="D68" s="462"/>
      <c r="E68" s="463"/>
      <c r="F68" s="464"/>
      <c r="G68" s="464"/>
    </row>
    <row r="69" spans="1:7" s="402" customFormat="1" ht="13.5">
      <c r="A69" s="431"/>
      <c r="B69" s="423" t="s">
        <v>813</v>
      </c>
      <c r="C69" s="461" t="s">
        <v>872</v>
      </c>
      <c r="D69" s="462"/>
      <c r="E69" s="463"/>
      <c r="F69" s="464"/>
      <c r="G69" s="464"/>
    </row>
    <row r="70" spans="1:7" s="402" customFormat="1" ht="13.5">
      <c r="A70" s="431"/>
      <c r="B70" s="423"/>
      <c r="C70" s="461" t="s">
        <v>1079</v>
      </c>
      <c r="D70" s="462"/>
      <c r="E70" s="463"/>
      <c r="F70" s="464"/>
      <c r="G70" s="464"/>
    </row>
    <row r="71" spans="1:7" s="402" customFormat="1" ht="13.5">
      <c r="A71" s="431"/>
      <c r="B71" s="423"/>
      <c r="C71" s="461" t="s">
        <v>1080</v>
      </c>
      <c r="D71" s="462"/>
      <c r="E71" s="463"/>
      <c r="F71" s="464"/>
      <c r="G71" s="464"/>
    </row>
    <row r="72" spans="1:7" s="402" customFormat="1" ht="13.5">
      <c r="A72" s="431"/>
      <c r="B72" s="423" t="s">
        <v>814</v>
      </c>
      <c r="C72" s="461" t="s">
        <v>1081</v>
      </c>
      <c r="D72" s="462" t="s">
        <v>15</v>
      </c>
      <c r="E72" s="463">
        <v>2</v>
      </c>
      <c r="F72" s="464"/>
      <c r="G72" s="464">
        <f>IF(E72&lt;&gt;0,E72*F72," ")</f>
        <v>0</v>
      </c>
    </row>
    <row r="73" spans="1:7" s="402" customFormat="1" ht="13.5">
      <c r="A73" s="431"/>
      <c r="B73" s="423"/>
      <c r="C73" s="461"/>
      <c r="D73" s="462"/>
      <c r="E73" s="463"/>
      <c r="F73" s="464"/>
      <c r="G73" s="464"/>
    </row>
    <row r="74" spans="1:7" s="402" customFormat="1" ht="13.5">
      <c r="A74" s="431">
        <f>1+COUNT(A$2:A73)</f>
        <v>10</v>
      </c>
      <c r="B74" s="423"/>
      <c r="C74" s="461" t="s">
        <v>1082</v>
      </c>
      <c r="D74" s="462"/>
      <c r="E74" s="463"/>
      <c r="F74" s="464"/>
      <c r="G74" s="464"/>
    </row>
    <row r="75" spans="1:7" s="402" customFormat="1" ht="27">
      <c r="A75" s="431"/>
      <c r="B75" s="423"/>
      <c r="C75" s="461" t="s">
        <v>1083</v>
      </c>
      <c r="D75" s="462"/>
      <c r="E75" s="463"/>
      <c r="F75" s="464"/>
      <c r="G75" s="464"/>
    </row>
    <row r="76" spans="1:7" s="402" customFormat="1" ht="13.5">
      <c r="A76" s="431"/>
      <c r="B76" s="423" t="s">
        <v>813</v>
      </c>
      <c r="C76" s="461" t="s">
        <v>872</v>
      </c>
      <c r="D76" s="462"/>
      <c r="E76" s="463"/>
      <c r="F76" s="464"/>
      <c r="G76" s="464"/>
    </row>
    <row r="77" spans="1:7" s="402" customFormat="1" ht="13.5">
      <c r="A77" s="431"/>
      <c r="B77" s="423"/>
      <c r="C77" s="461">
        <v>1000138</v>
      </c>
      <c r="D77" s="462"/>
      <c r="E77" s="463"/>
      <c r="F77" s="464"/>
      <c r="G77" s="464"/>
    </row>
    <row r="78" spans="1:7" s="402" customFormat="1" ht="13.5">
      <c r="A78" s="431"/>
      <c r="B78" s="423"/>
      <c r="C78" s="461" t="s">
        <v>1084</v>
      </c>
      <c r="D78" s="462"/>
      <c r="E78" s="463"/>
      <c r="F78" s="464"/>
      <c r="G78" s="464"/>
    </row>
    <row r="79" spans="1:7" s="402" customFormat="1" ht="13.5">
      <c r="A79" s="431"/>
      <c r="B79" s="423" t="s">
        <v>814</v>
      </c>
      <c r="C79" s="461" t="s">
        <v>1085</v>
      </c>
      <c r="D79" s="462" t="s">
        <v>15</v>
      </c>
      <c r="E79" s="463">
        <v>5</v>
      </c>
      <c r="F79" s="464"/>
      <c r="G79" s="464">
        <f>IF(E79&lt;&gt;0,E79*F79," ")</f>
        <v>0</v>
      </c>
    </row>
    <row r="80" spans="1:7" s="402" customFormat="1" ht="13.5">
      <c r="A80" s="431"/>
      <c r="B80" s="423"/>
      <c r="C80" s="461"/>
      <c r="D80" s="462"/>
      <c r="E80" s="463"/>
      <c r="F80" s="464"/>
      <c r="G80" s="464"/>
    </row>
    <row r="81" spans="1:7" s="402" customFormat="1" ht="13.5">
      <c r="A81" s="431">
        <f>1+COUNT(A$2:A80)</f>
        <v>11</v>
      </c>
      <c r="B81" s="423"/>
      <c r="C81" s="461" t="s">
        <v>1086</v>
      </c>
      <c r="D81" s="462"/>
      <c r="E81" s="463"/>
      <c r="F81" s="464"/>
      <c r="G81" s="464"/>
    </row>
    <row r="82" spans="1:7" s="402" customFormat="1" ht="41.25">
      <c r="A82" s="431"/>
      <c r="B82" s="423"/>
      <c r="C82" s="461" t="s">
        <v>1087</v>
      </c>
      <c r="D82" s="462"/>
      <c r="E82" s="463"/>
      <c r="F82" s="464"/>
      <c r="G82" s="464"/>
    </row>
    <row r="83" spans="1:7" s="402" customFormat="1" ht="13.5">
      <c r="A83" s="431"/>
      <c r="B83" s="423" t="s">
        <v>813</v>
      </c>
      <c r="C83" s="461" t="s">
        <v>872</v>
      </c>
      <c r="D83" s="462"/>
      <c r="E83" s="463"/>
      <c r="F83" s="464"/>
      <c r="G83" s="464"/>
    </row>
    <row r="84" spans="1:7" s="402" customFormat="1" ht="13.5">
      <c r="A84" s="431"/>
      <c r="B84" s="423" t="s">
        <v>814</v>
      </c>
      <c r="C84" s="461" t="s">
        <v>1088</v>
      </c>
      <c r="D84" s="462"/>
      <c r="E84" s="463"/>
      <c r="F84" s="464"/>
      <c r="G84" s="464"/>
    </row>
    <row r="85" spans="1:7" s="402" customFormat="1" ht="13.5">
      <c r="A85" s="431"/>
      <c r="B85" s="423"/>
      <c r="C85" s="461" t="s">
        <v>1084</v>
      </c>
      <c r="D85" s="462" t="s">
        <v>15</v>
      </c>
      <c r="E85" s="463">
        <v>3</v>
      </c>
      <c r="F85" s="464"/>
      <c r="G85" s="464">
        <f>IF(E85&lt;&gt;0,E85*F85," ")</f>
        <v>0</v>
      </c>
    </row>
    <row r="86" spans="1:24" s="395" customFormat="1" ht="13.5">
      <c r="A86" s="406"/>
      <c r="B86" s="402"/>
      <c r="C86" s="400"/>
      <c r="D86" s="424"/>
      <c r="E86" s="473"/>
      <c r="F86" s="426"/>
      <c r="G86" s="426" t="str">
        <f>IF(E86&lt;&gt;0,E86*F86," ")</f>
        <v> </v>
      </c>
      <c r="H86" s="402"/>
      <c r="I86" s="402"/>
      <c r="J86" s="402"/>
      <c r="K86" s="402"/>
      <c r="L86" s="402"/>
      <c r="M86" s="402"/>
      <c r="N86" s="402"/>
      <c r="O86" s="402"/>
      <c r="P86" s="402"/>
      <c r="Q86" s="402"/>
      <c r="R86" s="402"/>
      <c r="S86" s="402"/>
      <c r="T86" s="402"/>
      <c r="U86" s="402"/>
      <c r="V86" s="402"/>
      <c r="W86" s="402"/>
      <c r="X86" s="402"/>
    </row>
    <row r="87" spans="1:24" s="395" customFormat="1" ht="13.5">
      <c r="A87" s="406">
        <f>1+COUNT(A$2:A86)</f>
        <v>12</v>
      </c>
      <c r="B87" s="402"/>
      <c r="C87" s="400" t="s">
        <v>1089</v>
      </c>
      <c r="D87" s="424"/>
      <c r="E87" s="425"/>
      <c r="F87" s="426"/>
      <c r="G87" s="426"/>
      <c r="H87" s="402"/>
      <c r="I87" s="402"/>
      <c r="J87" s="402"/>
      <c r="K87" s="402"/>
      <c r="L87" s="402"/>
      <c r="M87" s="402"/>
      <c r="N87" s="402"/>
      <c r="O87" s="402"/>
      <c r="P87" s="402"/>
      <c r="Q87" s="402"/>
      <c r="R87" s="402"/>
      <c r="S87" s="402"/>
      <c r="T87" s="402"/>
      <c r="U87" s="402"/>
      <c r="V87" s="402"/>
      <c r="W87" s="402"/>
      <c r="X87" s="402"/>
    </row>
    <row r="88" spans="1:24" s="395" customFormat="1" ht="69">
      <c r="A88" s="406"/>
      <c r="B88" s="402"/>
      <c r="C88" s="400" t="s">
        <v>1090</v>
      </c>
      <c r="D88" s="424"/>
      <c r="E88" s="425"/>
      <c r="F88" s="426"/>
      <c r="G88" s="426" t="str">
        <f>IF(E88&lt;&gt;0,E88*F88," ")</f>
        <v> </v>
      </c>
      <c r="H88" s="423"/>
      <c r="I88" s="402"/>
      <c r="J88" s="423"/>
      <c r="K88" s="402"/>
      <c r="L88" s="402"/>
      <c r="M88" s="402"/>
      <c r="N88" s="402"/>
      <c r="O88" s="402"/>
      <c r="P88" s="402"/>
      <c r="Q88" s="402"/>
      <c r="R88" s="402"/>
      <c r="S88" s="402"/>
      <c r="T88" s="402"/>
      <c r="U88" s="402"/>
      <c r="V88" s="402"/>
      <c r="W88" s="402"/>
      <c r="X88" s="402"/>
    </row>
    <row r="89" spans="1:24" s="395" customFormat="1" ht="13.5">
      <c r="A89" s="406"/>
      <c r="B89" s="402"/>
      <c r="C89" s="400" t="s">
        <v>748</v>
      </c>
      <c r="D89" s="424"/>
      <c r="E89" s="425"/>
      <c r="F89" s="426"/>
      <c r="G89" s="426"/>
      <c r="H89" s="402"/>
      <c r="I89" s="402"/>
      <c r="J89" s="402"/>
      <c r="K89" s="402"/>
      <c r="L89" s="402"/>
      <c r="M89" s="402"/>
      <c r="N89" s="402"/>
      <c r="O89" s="402"/>
      <c r="P89" s="402"/>
      <c r="Q89" s="402"/>
      <c r="R89" s="402"/>
      <c r="S89" s="402"/>
      <c r="T89" s="402"/>
      <c r="U89" s="402"/>
      <c r="V89" s="402"/>
      <c r="W89" s="402"/>
      <c r="X89" s="402"/>
    </row>
    <row r="90" spans="1:24" s="395" customFormat="1" ht="13.5">
      <c r="A90" s="406"/>
      <c r="B90" s="402" t="s">
        <v>766</v>
      </c>
      <c r="C90" s="400" t="s">
        <v>872</v>
      </c>
      <c r="D90" s="424"/>
      <c r="E90" s="425"/>
      <c r="F90" s="426"/>
      <c r="G90" s="426" t="str">
        <f>IF(E90&lt;&gt;0,E90*F90," ")</f>
        <v> </v>
      </c>
      <c r="H90" s="402"/>
      <c r="I90" s="402"/>
      <c r="J90" s="402"/>
      <c r="K90" s="402"/>
      <c r="L90" s="402"/>
      <c r="M90" s="402"/>
      <c r="N90" s="402"/>
      <c r="O90" s="402"/>
      <c r="P90" s="402"/>
      <c r="Q90" s="402"/>
      <c r="R90" s="402"/>
      <c r="S90" s="402"/>
      <c r="T90" s="402"/>
      <c r="U90" s="402"/>
      <c r="V90" s="402"/>
      <c r="W90" s="402"/>
      <c r="X90" s="402"/>
    </row>
    <row r="91" spans="1:24" s="395" customFormat="1" ht="13.5">
      <c r="A91" s="406"/>
      <c r="B91" s="402" t="s">
        <v>743</v>
      </c>
      <c r="C91" s="400" t="s">
        <v>874</v>
      </c>
      <c r="D91" s="424" t="s">
        <v>750</v>
      </c>
      <c r="E91" s="425">
        <v>20</v>
      </c>
      <c r="F91" s="426"/>
      <c r="G91" s="426">
        <f>IF(E91&lt;&gt;0,E91*F91," ")</f>
        <v>0</v>
      </c>
      <c r="H91" s="402"/>
      <c r="I91" s="402"/>
      <c r="J91" s="449"/>
      <c r="K91" s="402"/>
      <c r="L91" s="402"/>
      <c r="M91" s="402"/>
      <c r="N91" s="402"/>
      <c r="O91" s="402"/>
      <c r="P91" s="402"/>
      <c r="Q91" s="402"/>
      <c r="R91" s="402"/>
      <c r="S91" s="402"/>
      <c r="T91" s="402"/>
      <c r="U91" s="402"/>
      <c r="V91" s="402"/>
      <c r="W91" s="402"/>
      <c r="X91" s="402"/>
    </row>
    <row r="92" spans="1:24" s="395" customFormat="1" ht="13.5">
      <c r="A92" s="406"/>
      <c r="B92" s="402" t="s">
        <v>743</v>
      </c>
      <c r="C92" s="400" t="s">
        <v>875</v>
      </c>
      <c r="D92" s="424" t="s">
        <v>750</v>
      </c>
      <c r="E92" s="425">
        <v>20</v>
      </c>
      <c r="F92" s="426"/>
      <c r="G92" s="426">
        <f>IF(E92&lt;&gt;0,E92*F92," ")</f>
        <v>0</v>
      </c>
      <c r="H92" s="402"/>
      <c r="I92" s="402"/>
      <c r="J92" s="449"/>
      <c r="K92" s="402"/>
      <c r="L92" s="402"/>
      <c r="M92" s="402"/>
      <c r="N92" s="402"/>
      <c r="O92" s="402"/>
      <c r="P92" s="402"/>
      <c r="Q92" s="402"/>
      <c r="R92" s="402"/>
      <c r="S92" s="402"/>
      <c r="T92" s="402"/>
      <c r="U92" s="402"/>
      <c r="V92" s="402"/>
      <c r="W92" s="402"/>
      <c r="X92" s="402"/>
    </row>
    <row r="93" spans="1:24" s="395" customFormat="1" ht="13.5">
      <c r="A93" s="406"/>
      <c r="B93" s="402"/>
      <c r="C93" s="400"/>
      <c r="D93" s="424"/>
      <c r="E93" s="425"/>
      <c r="F93" s="426"/>
      <c r="G93" s="426"/>
      <c r="H93" s="402"/>
      <c r="I93" s="402"/>
      <c r="J93" s="402"/>
      <c r="K93" s="402"/>
      <c r="L93" s="402"/>
      <c r="M93" s="402"/>
      <c r="N93" s="402"/>
      <c r="O93" s="402"/>
      <c r="P93" s="402"/>
      <c r="Q93" s="402"/>
      <c r="R93" s="402"/>
      <c r="S93" s="402"/>
      <c r="T93" s="402"/>
      <c r="U93" s="402"/>
      <c r="V93" s="402"/>
      <c r="W93" s="402"/>
      <c r="X93" s="402"/>
    </row>
    <row r="94" spans="1:24" s="395" customFormat="1" ht="13.5">
      <c r="A94" s="406">
        <f>1+COUNT(A$2:A93)</f>
        <v>13</v>
      </c>
      <c r="B94" s="402"/>
      <c r="C94" s="400" t="s">
        <v>1091</v>
      </c>
      <c r="D94" s="424"/>
      <c r="E94" s="425"/>
      <c r="F94" s="426"/>
      <c r="G94" s="426"/>
      <c r="H94" s="402"/>
      <c r="I94" s="402"/>
      <c r="J94" s="402"/>
      <c r="K94" s="402"/>
      <c r="L94" s="402"/>
      <c r="M94" s="402"/>
      <c r="N94" s="402"/>
      <c r="O94" s="402"/>
      <c r="P94" s="402"/>
      <c r="Q94" s="402"/>
      <c r="R94" s="402"/>
      <c r="S94" s="402"/>
      <c r="T94" s="402"/>
      <c r="U94" s="402"/>
      <c r="V94" s="402"/>
      <c r="W94" s="402"/>
      <c r="X94" s="402"/>
    </row>
    <row r="95" spans="1:24" s="395" customFormat="1" ht="69">
      <c r="A95" s="406"/>
      <c r="B95" s="402"/>
      <c r="C95" s="400" t="s">
        <v>1092</v>
      </c>
      <c r="D95" s="424"/>
      <c r="E95" s="425"/>
      <c r="F95" s="426"/>
      <c r="G95" s="426" t="str">
        <f>IF(E95&lt;&gt;0,E95*F95," ")</f>
        <v> </v>
      </c>
      <c r="H95" s="423"/>
      <c r="I95" s="402"/>
      <c r="J95" s="423"/>
      <c r="K95" s="402"/>
      <c r="L95" s="402"/>
      <c r="M95" s="402"/>
      <c r="N95" s="402"/>
      <c r="O95" s="402"/>
      <c r="P95" s="402"/>
      <c r="Q95" s="402"/>
      <c r="R95" s="402"/>
      <c r="S95" s="402"/>
      <c r="T95" s="402"/>
      <c r="U95" s="402"/>
      <c r="V95" s="402"/>
      <c r="W95" s="402"/>
      <c r="X95" s="402"/>
    </row>
    <row r="96" spans="1:24" s="395" customFormat="1" ht="13.5">
      <c r="A96" s="406"/>
      <c r="B96" s="402"/>
      <c r="C96" s="400" t="s">
        <v>757</v>
      </c>
      <c r="D96" s="424"/>
      <c r="E96" s="425"/>
      <c r="F96" s="426"/>
      <c r="G96" s="426"/>
      <c r="H96" s="402"/>
      <c r="I96" s="402"/>
      <c r="J96" s="402"/>
      <c r="K96" s="402"/>
      <c r="L96" s="402"/>
      <c r="M96" s="402"/>
      <c r="N96" s="402"/>
      <c r="O96" s="402"/>
      <c r="P96" s="402"/>
      <c r="Q96" s="402"/>
      <c r="R96" s="402"/>
      <c r="S96" s="402"/>
      <c r="T96" s="402"/>
      <c r="U96" s="402"/>
      <c r="V96" s="402"/>
      <c r="W96" s="402"/>
      <c r="X96" s="402"/>
    </row>
    <row r="97" spans="1:24" s="395" customFormat="1" ht="13.5">
      <c r="A97" s="406"/>
      <c r="B97" s="402" t="s">
        <v>766</v>
      </c>
      <c r="C97" s="400" t="s">
        <v>872</v>
      </c>
      <c r="D97" s="424"/>
      <c r="E97" s="425"/>
      <c r="F97" s="426"/>
      <c r="G97" s="426" t="str">
        <f>IF(E97&lt;&gt;0,E97*F97," ")</f>
        <v> </v>
      </c>
      <c r="H97" s="402"/>
      <c r="I97" s="402"/>
      <c r="J97" s="402"/>
      <c r="K97" s="402"/>
      <c r="L97" s="402"/>
      <c r="M97" s="402"/>
      <c r="N97" s="402"/>
      <c r="O97" s="402"/>
      <c r="P97" s="402"/>
      <c r="Q97" s="402"/>
      <c r="R97" s="402"/>
      <c r="S97" s="402"/>
      <c r="T97" s="402"/>
      <c r="U97" s="402"/>
      <c r="V97" s="402"/>
      <c r="W97" s="402"/>
      <c r="X97" s="402"/>
    </row>
    <row r="98" spans="1:24" s="395" customFormat="1" ht="13.5">
      <c r="A98" s="406"/>
      <c r="B98" s="402" t="s">
        <v>743</v>
      </c>
      <c r="C98" s="400" t="s">
        <v>1093</v>
      </c>
      <c r="D98" s="424" t="s">
        <v>750</v>
      </c>
      <c r="E98" s="425">
        <v>25</v>
      </c>
      <c r="F98" s="426"/>
      <c r="G98" s="426">
        <f>IF(E98&lt;&gt;0,E98*F98," ")</f>
        <v>0</v>
      </c>
      <c r="H98" s="402"/>
      <c r="I98" s="402"/>
      <c r="J98" s="449"/>
      <c r="K98" s="402"/>
      <c r="L98" s="402"/>
      <c r="M98" s="402"/>
      <c r="N98" s="402"/>
      <c r="O98" s="402"/>
      <c r="P98" s="402"/>
      <c r="Q98" s="402"/>
      <c r="R98" s="402"/>
      <c r="S98" s="402"/>
      <c r="T98" s="402"/>
      <c r="U98" s="402"/>
      <c r="V98" s="402"/>
      <c r="W98" s="402"/>
      <c r="X98" s="402"/>
    </row>
    <row r="99" spans="1:24" s="395" customFormat="1" ht="13.5">
      <c r="A99" s="406"/>
      <c r="B99" s="402"/>
      <c r="C99" s="400"/>
      <c r="D99" s="424"/>
      <c r="E99" s="425"/>
      <c r="F99" s="426"/>
      <c r="G99" s="426"/>
      <c r="H99" s="402"/>
      <c r="I99" s="402"/>
      <c r="J99" s="449"/>
      <c r="K99" s="402"/>
      <c r="L99" s="402"/>
      <c r="M99" s="402"/>
      <c r="N99" s="402"/>
      <c r="O99" s="402"/>
      <c r="P99" s="402"/>
      <c r="Q99" s="402"/>
      <c r="R99" s="402"/>
      <c r="S99" s="402"/>
      <c r="T99" s="402"/>
      <c r="U99" s="402"/>
      <c r="V99" s="402"/>
      <c r="W99" s="402"/>
      <c r="X99" s="402"/>
    </row>
    <row r="100" spans="1:24" s="395" customFormat="1" ht="13.5">
      <c r="A100" s="406">
        <f>1+COUNT(A$2:A99)</f>
        <v>14</v>
      </c>
      <c r="B100" s="402"/>
      <c r="C100" s="400" t="s">
        <v>876</v>
      </c>
      <c r="D100" s="424"/>
      <c r="E100" s="425"/>
      <c r="F100" s="426"/>
      <c r="G100" s="426" t="str">
        <f aca="true" t="shared" si="0" ref="G100:G106">IF(E100&lt;&gt;0,E100*F100," ")</f>
        <v> </v>
      </c>
      <c r="H100" s="402"/>
      <c r="I100" s="402"/>
      <c r="J100" s="402"/>
      <c r="K100" s="402"/>
      <c r="L100" s="402"/>
      <c r="M100" s="402"/>
      <c r="N100" s="402"/>
      <c r="O100" s="402"/>
      <c r="P100" s="402"/>
      <c r="Q100" s="402"/>
      <c r="R100" s="402"/>
      <c r="S100" s="402"/>
      <c r="T100" s="402"/>
      <c r="U100" s="402"/>
      <c r="V100" s="402"/>
      <c r="W100" s="402"/>
      <c r="X100" s="402"/>
    </row>
    <row r="101" spans="1:24" s="395" customFormat="1" ht="69">
      <c r="A101" s="406"/>
      <c r="B101" s="402"/>
      <c r="C101" s="400" t="s">
        <v>877</v>
      </c>
      <c r="D101" s="424"/>
      <c r="E101" s="425"/>
      <c r="F101" s="426"/>
      <c r="G101" s="426" t="str">
        <f t="shared" si="0"/>
        <v> </v>
      </c>
      <c r="H101" s="402"/>
      <c r="I101" s="402"/>
      <c r="J101" s="402"/>
      <c r="K101" s="402"/>
      <c r="L101" s="402"/>
      <c r="M101" s="402"/>
      <c r="N101" s="402"/>
      <c r="O101" s="402"/>
      <c r="P101" s="402"/>
      <c r="Q101" s="402"/>
      <c r="R101" s="402"/>
      <c r="S101" s="402"/>
      <c r="T101" s="402"/>
      <c r="U101" s="402"/>
      <c r="V101" s="402"/>
      <c r="W101" s="402"/>
      <c r="X101" s="402"/>
    </row>
    <row r="102" spans="1:24" s="395" customFormat="1" ht="13.5">
      <c r="A102" s="406"/>
      <c r="B102" s="402"/>
      <c r="C102" s="400" t="s">
        <v>757</v>
      </c>
      <c r="D102" s="424"/>
      <c r="E102" s="425"/>
      <c r="F102" s="426"/>
      <c r="G102" s="426" t="str">
        <f t="shared" si="0"/>
        <v> </v>
      </c>
      <c r="H102" s="402"/>
      <c r="I102" s="402"/>
      <c r="J102" s="402"/>
      <c r="K102" s="402"/>
      <c r="L102" s="402"/>
      <c r="M102" s="402"/>
      <c r="N102" s="402"/>
      <c r="O102" s="402"/>
      <c r="P102" s="402"/>
      <c r="Q102" s="402"/>
      <c r="R102" s="402"/>
      <c r="S102" s="402"/>
      <c r="T102" s="402"/>
      <c r="U102" s="402"/>
      <c r="V102" s="402"/>
      <c r="W102" s="402"/>
      <c r="X102" s="402"/>
    </row>
    <row r="103" spans="1:24" s="395" customFormat="1" ht="13.5">
      <c r="A103" s="406"/>
      <c r="B103" s="402" t="s">
        <v>813</v>
      </c>
      <c r="C103" s="400" t="s">
        <v>878</v>
      </c>
      <c r="D103" s="424"/>
      <c r="E103" s="425"/>
      <c r="F103" s="426"/>
      <c r="G103" s="426" t="str">
        <f t="shared" si="0"/>
        <v> </v>
      </c>
      <c r="H103" s="402"/>
      <c r="I103" s="402"/>
      <c r="J103" s="402"/>
      <c r="K103" s="402"/>
      <c r="L103" s="402"/>
      <c r="M103" s="402"/>
      <c r="N103" s="402"/>
      <c r="O103" s="402"/>
      <c r="P103" s="402"/>
      <c r="Q103" s="402"/>
      <c r="R103" s="402"/>
      <c r="S103" s="402"/>
      <c r="T103" s="402"/>
      <c r="U103" s="402"/>
      <c r="V103" s="402"/>
      <c r="W103" s="402"/>
      <c r="X103" s="402"/>
    </row>
    <row r="104" spans="1:24" s="395" customFormat="1" ht="13.5">
      <c r="A104" s="406"/>
      <c r="B104" s="402" t="s">
        <v>814</v>
      </c>
      <c r="C104" s="400" t="s">
        <v>880</v>
      </c>
      <c r="D104" s="424" t="s">
        <v>750</v>
      </c>
      <c r="E104" s="425">
        <v>20</v>
      </c>
      <c r="F104" s="426"/>
      <c r="G104" s="426">
        <f t="shared" si="0"/>
        <v>0</v>
      </c>
      <c r="H104" s="402"/>
      <c r="I104" s="402"/>
      <c r="J104" s="402"/>
      <c r="K104" s="402"/>
      <c r="L104" s="402"/>
      <c r="M104" s="402"/>
      <c r="N104" s="402"/>
      <c r="O104" s="402"/>
      <c r="P104" s="402"/>
      <c r="Q104" s="402"/>
      <c r="R104" s="402"/>
      <c r="S104" s="402"/>
      <c r="T104" s="402"/>
      <c r="U104" s="402"/>
      <c r="V104" s="402"/>
      <c r="W104" s="402"/>
      <c r="X104" s="402"/>
    </row>
    <row r="105" spans="1:24" s="395" customFormat="1" ht="13.5">
      <c r="A105" s="406"/>
      <c r="B105" s="402" t="s">
        <v>814</v>
      </c>
      <c r="C105" s="400" t="s">
        <v>881</v>
      </c>
      <c r="D105" s="424" t="s">
        <v>750</v>
      </c>
      <c r="E105" s="425">
        <v>20</v>
      </c>
      <c r="F105" s="426"/>
      <c r="G105" s="426">
        <f t="shared" si="0"/>
        <v>0</v>
      </c>
      <c r="H105" s="402"/>
      <c r="I105" s="402"/>
      <c r="J105" s="402"/>
      <c r="K105" s="402"/>
      <c r="L105" s="402"/>
      <c r="M105" s="402"/>
      <c r="N105" s="402"/>
      <c r="O105" s="402"/>
      <c r="P105" s="402"/>
      <c r="Q105" s="402"/>
      <c r="R105" s="402"/>
      <c r="S105" s="402"/>
      <c r="T105" s="402"/>
      <c r="U105" s="402"/>
      <c r="V105" s="402"/>
      <c r="W105" s="402"/>
      <c r="X105" s="402"/>
    </row>
    <row r="106" spans="1:24" s="395" customFormat="1" ht="13.5">
      <c r="A106" s="406"/>
      <c r="B106" s="402" t="s">
        <v>814</v>
      </c>
      <c r="C106" s="400" t="s">
        <v>1094</v>
      </c>
      <c r="D106" s="424" t="s">
        <v>750</v>
      </c>
      <c r="E106" s="425">
        <v>25</v>
      </c>
      <c r="F106" s="426"/>
      <c r="G106" s="426">
        <f t="shared" si="0"/>
        <v>0</v>
      </c>
      <c r="H106" s="402"/>
      <c r="I106" s="402"/>
      <c r="J106" s="402"/>
      <c r="K106" s="402"/>
      <c r="L106" s="402"/>
      <c r="M106" s="402"/>
      <c r="N106" s="402"/>
      <c r="O106" s="402"/>
      <c r="P106" s="402"/>
      <c r="Q106" s="402"/>
      <c r="R106" s="402"/>
      <c r="S106" s="402"/>
      <c r="T106" s="402"/>
      <c r="U106" s="402"/>
      <c r="V106" s="402"/>
      <c r="W106" s="402"/>
      <c r="X106" s="402"/>
    </row>
    <row r="107" spans="1:24" s="395" customFormat="1" ht="13.5">
      <c r="A107" s="406"/>
      <c r="B107" s="402"/>
      <c r="C107" s="400"/>
      <c r="D107" s="424"/>
      <c r="E107" s="473"/>
      <c r="F107" s="426"/>
      <c r="G107" s="426"/>
      <c r="H107" s="402"/>
      <c r="I107" s="402"/>
      <c r="J107" s="402"/>
      <c r="K107" s="402"/>
      <c r="L107" s="402"/>
      <c r="M107" s="402"/>
      <c r="N107" s="402"/>
      <c r="O107" s="402"/>
      <c r="P107" s="402"/>
      <c r="Q107" s="402"/>
      <c r="R107" s="402"/>
      <c r="S107" s="402"/>
      <c r="T107" s="402"/>
      <c r="U107" s="402"/>
      <c r="V107" s="402"/>
      <c r="W107" s="402"/>
      <c r="X107" s="402"/>
    </row>
    <row r="108" spans="1:24" s="395" customFormat="1" ht="13.5">
      <c r="A108" s="406">
        <f>1+COUNT(A$2:A107)</f>
        <v>15</v>
      </c>
      <c r="B108" s="402"/>
      <c r="C108" s="400" t="s">
        <v>892</v>
      </c>
      <c r="D108" s="424"/>
      <c r="E108" s="473"/>
      <c r="F108" s="426"/>
      <c r="G108" s="426"/>
      <c r="H108" s="402"/>
      <c r="I108" s="402"/>
      <c r="J108" s="402"/>
      <c r="K108" s="402"/>
      <c r="L108" s="402"/>
      <c r="M108" s="402"/>
      <c r="N108" s="402"/>
      <c r="O108" s="402"/>
      <c r="P108" s="402"/>
      <c r="Q108" s="402"/>
      <c r="R108" s="402"/>
      <c r="S108" s="402"/>
      <c r="T108" s="402"/>
      <c r="U108" s="402"/>
      <c r="V108" s="402"/>
      <c r="W108" s="402"/>
      <c r="X108" s="402"/>
    </row>
    <row r="109" spans="1:24" s="395" customFormat="1" ht="41.25">
      <c r="A109" s="406"/>
      <c r="B109" s="402"/>
      <c r="C109" s="400" t="s">
        <v>1095</v>
      </c>
      <c r="D109" s="424"/>
      <c r="E109" s="473"/>
      <c r="F109" s="426"/>
      <c r="G109" s="426"/>
      <c r="H109" s="402"/>
      <c r="I109" s="402"/>
      <c r="J109" s="402"/>
      <c r="K109" s="402"/>
      <c r="L109" s="402"/>
      <c r="M109" s="402"/>
      <c r="N109" s="402"/>
      <c r="O109" s="402"/>
      <c r="P109" s="402"/>
      <c r="Q109" s="402"/>
      <c r="R109" s="402"/>
      <c r="S109" s="402"/>
      <c r="T109" s="402"/>
      <c r="U109" s="402"/>
      <c r="V109" s="402"/>
      <c r="W109" s="402"/>
      <c r="X109" s="402"/>
    </row>
    <row r="110" spans="1:24" s="395" customFormat="1" ht="13.5">
      <c r="A110" s="406"/>
      <c r="B110" s="402"/>
      <c r="C110" s="400" t="s">
        <v>757</v>
      </c>
      <c r="D110" s="424" t="s">
        <v>123</v>
      </c>
      <c r="E110" s="473">
        <v>15</v>
      </c>
      <c r="F110" s="426"/>
      <c r="G110" s="426">
        <f aca="true" t="shared" si="1" ref="G110:G117">IF(E110&lt;&gt;0,E110*F110," ")</f>
        <v>0</v>
      </c>
      <c r="H110" s="402"/>
      <c r="I110" s="402"/>
      <c r="J110" s="402"/>
      <c r="K110" s="402"/>
      <c r="L110" s="402"/>
      <c r="M110" s="402"/>
      <c r="N110" s="402"/>
      <c r="O110" s="402"/>
      <c r="P110" s="402"/>
      <c r="Q110" s="402"/>
      <c r="R110" s="402"/>
      <c r="S110" s="402"/>
      <c r="T110" s="402"/>
      <c r="U110" s="402"/>
      <c r="V110" s="402"/>
      <c r="W110" s="402"/>
      <c r="X110" s="402"/>
    </row>
    <row r="111" spans="1:7" s="402" customFormat="1" ht="13.5">
      <c r="A111" s="431"/>
      <c r="B111" s="423"/>
      <c r="C111" s="461"/>
      <c r="D111" s="462"/>
      <c r="E111" s="463"/>
      <c r="F111" s="464"/>
      <c r="G111" s="464" t="str">
        <f t="shared" si="1"/>
        <v> </v>
      </c>
    </row>
    <row r="112" spans="1:7" s="402" customFormat="1" ht="13.5">
      <c r="A112" s="431">
        <f>1+COUNT(A$2:A111)</f>
        <v>16</v>
      </c>
      <c r="B112" s="423"/>
      <c r="C112" s="461" t="s">
        <v>1096</v>
      </c>
      <c r="D112" s="462" t="s">
        <v>45</v>
      </c>
      <c r="E112" s="463">
        <v>5</v>
      </c>
      <c r="F112" s="464"/>
      <c r="G112" s="464">
        <f t="shared" si="1"/>
        <v>0</v>
      </c>
    </row>
    <row r="113" spans="1:24" s="395" customFormat="1" ht="13.5">
      <c r="A113" s="406"/>
      <c r="B113" s="402"/>
      <c r="D113" s="424"/>
      <c r="E113" s="425"/>
      <c r="F113" s="426"/>
      <c r="G113" s="426" t="str">
        <f t="shared" si="1"/>
        <v> </v>
      </c>
      <c r="H113" s="402"/>
      <c r="I113" s="402"/>
      <c r="J113" s="402"/>
      <c r="K113" s="402"/>
      <c r="L113" s="402"/>
      <c r="M113" s="402"/>
      <c r="N113" s="402"/>
      <c r="O113" s="402"/>
      <c r="P113" s="402"/>
      <c r="Q113" s="402"/>
      <c r="R113" s="402"/>
      <c r="S113" s="402"/>
      <c r="T113" s="402"/>
      <c r="U113" s="402"/>
      <c r="V113" s="402"/>
      <c r="W113" s="402"/>
      <c r="X113" s="402"/>
    </row>
    <row r="114" spans="1:24" s="395" customFormat="1" ht="13.5">
      <c r="A114" s="406">
        <f>1+COUNT(A$2:A113)</f>
        <v>17</v>
      </c>
      <c r="B114" s="402"/>
      <c r="C114" s="395" t="s">
        <v>894</v>
      </c>
      <c r="D114" s="424"/>
      <c r="E114" s="425"/>
      <c r="F114" s="426"/>
      <c r="G114" s="426" t="str">
        <f t="shared" si="1"/>
        <v> </v>
      </c>
      <c r="H114" s="402"/>
      <c r="I114" s="402"/>
      <c r="J114" s="402"/>
      <c r="K114" s="402"/>
      <c r="L114" s="402"/>
      <c r="M114" s="402"/>
      <c r="N114" s="402"/>
      <c r="O114" s="402"/>
      <c r="P114" s="402"/>
      <c r="Q114" s="402"/>
      <c r="R114" s="402"/>
      <c r="S114" s="402"/>
      <c r="T114" s="402"/>
      <c r="U114" s="402"/>
      <c r="V114" s="402"/>
      <c r="W114" s="402"/>
      <c r="X114" s="402"/>
    </row>
    <row r="115" spans="1:24" s="395" customFormat="1" ht="27">
      <c r="A115" s="406"/>
      <c r="B115" s="402"/>
      <c r="C115" s="395" t="s">
        <v>895</v>
      </c>
      <c r="D115" s="424"/>
      <c r="E115" s="425"/>
      <c r="F115" s="426"/>
      <c r="G115" s="426" t="str">
        <f t="shared" si="1"/>
        <v> </v>
      </c>
      <c r="H115" s="402"/>
      <c r="I115" s="402"/>
      <c r="J115" s="402"/>
      <c r="K115" s="402"/>
      <c r="L115" s="402"/>
      <c r="M115" s="402"/>
      <c r="N115" s="402"/>
      <c r="O115" s="402"/>
      <c r="P115" s="402"/>
      <c r="Q115" s="402"/>
      <c r="R115" s="402"/>
      <c r="S115" s="402"/>
      <c r="T115" s="402"/>
      <c r="U115" s="402"/>
      <c r="V115" s="402"/>
      <c r="W115" s="402"/>
      <c r="X115" s="402"/>
    </row>
    <row r="116" spans="1:24" s="395" customFormat="1" ht="13.5">
      <c r="A116" s="406"/>
      <c r="B116" s="402" t="s">
        <v>814</v>
      </c>
      <c r="C116" s="395" t="s">
        <v>1097</v>
      </c>
      <c r="D116" s="424" t="s">
        <v>15</v>
      </c>
      <c r="E116" s="425">
        <v>1</v>
      </c>
      <c r="F116" s="426"/>
      <c r="G116" s="426">
        <f t="shared" si="1"/>
        <v>0</v>
      </c>
      <c r="H116" s="402"/>
      <c r="I116" s="402"/>
      <c r="J116" s="402"/>
      <c r="K116" s="402"/>
      <c r="L116" s="402"/>
      <c r="M116" s="402"/>
      <c r="N116" s="402"/>
      <c r="O116" s="402"/>
      <c r="P116" s="402"/>
      <c r="Q116" s="402"/>
      <c r="R116" s="402"/>
      <c r="S116" s="402"/>
      <c r="T116" s="402"/>
      <c r="U116" s="402"/>
      <c r="V116" s="402"/>
      <c r="W116" s="402"/>
      <c r="X116" s="402"/>
    </row>
    <row r="117" spans="1:7" s="402" customFormat="1" ht="13.5">
      <c r="A117" s="474"/>
      <c r="B117" s="475"/>
      <c r="C117" s="476"/>
      <c r="D117" s="477"/>
      <c r="E117" s="478"/>
      <c r="F117" s="479"/>
      <c r="G117" s="479" t="str">
        <f t="shared" si="1"/>
        <v> </v>
      </c>
    </row>
    <row r="118" spans="1:7" s="402" customFormat="1" ht="13.5">
      <c r="A118" s="431"/>
      <c r="B118" s="423"/>
      <c r="C118" s="461" t="s">
        <v>8</v>
      </c>
      <c r="D118" s="462"/>
      <c r="E118" s="463"/>
      <c r="F118" s="464"/>
      <c r="G118" s="464">
        <f>SUM(G3:G117)</f>
        <v>0</v>
      </c>
    </row>
    <row r="119" spans="1:7" s="402" customFormat="1" ht="13.5">
      <c r="A119" s="431"/>
      <c r="B119" s="423"/>
      <c r="C119" s="461"/>
      <c r="D119" s="462"/>
      <c r="E119" s="463"/>
      <c r="F119" s="464"/>
      <c r="G119" s="464"/>
    </row>
    <row r="120" spans="1:7" s="402" customFormat="1" ht="13.5">
      <c r="A120" s="431">
        <f>1+COUNT(A$2:A119)</f>
        <v>18</v>
      </c>
      <c r="B120" s="423"/>
      <c r="C120" s="461" t="s">
        <v>782</v>
      </c>
      <c r="D120" s="462" t="s">
        <v>783</v>
      </c>
      <c r="E120" s="463">
        <v>3</v>
      </c>
      <c r="F120" s="464"/>
      <c r="G120" s="464">
        <f>G118*E120/100</f>
        <v>0</v>
      </c>
    </row>
    <row r="121" spans="1:7" s="402" customFormat="1" ht="13.5">
      <c r="A121" s="431"/>
      <c r="B121" s="423"/>
      <c r="C121" s="461"/>
      <c r="D121" s="462"/>
      <c r="E121" s="463"/>
      <c r="F121" s="464"/>
      <c r="G121" s="464"/>
    </row>
    <row r="122" spans="1:7" ht="27">
      <c r="A122" s="431">
        <f>1+COUNT(A$2:A121)</f>
        <v>19</v>
      </c>
      <c r="C122" s="461" t="s">
        <v>784</v>
      </c>
      <c r="D122" s="462" t="s">
        <v>783</v>
      </c>
      <c r="E122" s="463">
        <v>2</v>
      </c>
      <c r="G122" s="464">
        <f>G118*E122/100</f>
        <v>0</v>
      </c>
    </row>
    <row r="123" spans="1:7" s="402" customFormat="1" ht="13.5">
      <c r="A123" s="406"/>
      <c r="B123" s="423"/>
      <c r="C123" s="461"/>
      <c r="D123" s="462"/>
      <c r="E123" s="463"/>
      <c r="F123" s="464"/>
      <c r="G123" s="464"/>
    </row>
    <row r="124" spans="1:7" s="402" customFormat="1" ht="54.75">
      <c r="A124" s="431">
        <f>1+COUNT(A$2:A123)</f>
        <v>20</v>
      </c>
      <c r="B124" s="423"/>
      <c r="C124" s="461" t="s">
        <v>785</v>
      </c>
      <c r="D124" s="462" t="s">
        <v>783</v>
      </c>
      <c r="E124" s="463">
        <v>1</v>
      </c>
      <c r="F124" s="464"/>
      <c r="G124" s="464">
        <f>G118*E124/100</f>
        <v>0</v>
      </c>
    </row>
    <row r="125" spans="1:7" s="402" customFormat="1" ht="13.5">
      <c r="A125" s="474"/>
      <c r="B125" s="475"/>
      <c r="C125" s="476"/>
      <c r="D125" s="477"/>
      <c r="E125" s="478"/>
      <c r="F125" s="479"/>
      <c r="G125" s="479" t="str">
        <f>IF(E125&lt;&gt;0,E125*F125," ")</f>
        <v> </v>
      </c>
    </row>
    <row r="126" spans="1:7" s="402" customFormat="1" ht="13.5">
      <c r="A126" s="431"/>
      <c r="B126" s="423"/>
      <c r="C126" s="461" t="str">
        <f>C1</f>
        <v>TALNO GRETJE </v>
      </c>
      <c r="D126" s="462"/>
      <c r="E126" s="463"/>
      <c r="F126" s="464"/>
      <c r="G126" s="464">
        <f>SUM(G118:G125)</f>
        <v>0</v>
      </c>
    </row>
    <row r="127" spans="1:7" s="402" customFormat="1" ht="13.5">
      <c r="A127" s="431"/>
      <c r="B127" s="423"/>
      <c r="C127" s="461"/>
      <c r="D127" s="462"/>
      <c r="E127" s="463"/>
      <c r="F127" s="464"/>
      <c r="G127" s="464"/>
    </row>
    <row r="128" spans="1:7" s="402" customFormat="1" ht="13.5">
      <c r="A128" s="431"/>
      <c r="B128" s="423"/>
      <c r="C128" s="461"/>
      <c r="D128" s="462"/>
      <c r="E128" s="463"/>
      <c r="F128" s="464"/>
      <c r="G128" s="464"/>
    </row>
    <row r="129" spans="1:7" s="402" customFormat="1" ht="13.5">
      <c r="A129" s="431"/>
      <c r="B129" s="423"/>
      <c r="C129" s="461"/>
      <c r="D129" s="462"/>
      <c r="E129" s="463"/>
      <c r="F129" s="464"/>
      <c r="G129" s="464"/>
    </row>
    <row r="130" spans="1:7" s="402" customFormat="1" ht="13.5">
      <c r="A130" s="431"/>
      <c r="B130" s="423"/>
      <c r="C130" s="461"/>
      <c r="D130" s="462"/>
      <c r="E130" s="463"/>
      <c r="F130" s="464"/>
      <c r="G130" s="464"/>
    </row>
    <row r="131" spans="1:7" s="402" customFormat="1" ht="13.5">
      <c r="A131" s="431"/>
      <c r="B131" s="423"/>
      <c r="C131" s="461"/>
      <c r="D131" s="462"/>
      <c r="E131" s="463"/>
      <c r="F131" s="464"/>
      <c r="G131" s="464"/>
    </row>
    <row r="132" spans="1:7" s="402" customFormat="1" ht="13.5">
      <c r="A132" s="431"/>
      <c r="B132" s="423"/>
      <c r="C132" s="461"/>
      <c r="D132" s="462"/>
      <c r="E132" s="463"/>
      <c r="F132" s="464"/>
      <c r="G132" s="464"/>
    </row>
    <row r="133" spans="1:7" s="402" customFormat="1" ht="13.5">
      <c r="A133" s="431"/>
      <c r="B133" s="423"/>
      <c r="C133" s="461"/>
      <c r="D133" s="462"/>
      <c r="E133" s="463"/>
      <c r="F133" s="464"/>
      <c r="G133" s="464"/>
    </row>
    <row r="134" spans="1:7" s="402" customFormat="1" ht="13.5">
      <c r="A134" s="431"/>
      <c r="B134" s="423"/>
      <c r="C134" s="461"/>
      <c r="D134" s="462"/>
      <c r="E134" s="463"/>
      <c r="F134" s="464"/>
      <c r="G134" s="464"/>
    </row>
    <row r="135" spans="1:7" s="402" customFormat="1" ht="13.5">
      <c r="A135" s="431"/>
      <c r="B135" s="423"/>
      <c r="C135" s="461"/>
      <c r="D135" s="462"/>
      <c r="E135" s="463"/>
      <c r="F135" s="464"/>
      <c r="G135" s="464"/>
    </row>
    <row r="136" spans="1:7" s="402" customFormat="1" ht="13.5">
      <c r="A136" s="431"/>
      <c r="B136" s="423"/>
      <c r="C136" s="461"/>
      <c r="D136" s="462"/>
      <c r="E136" s="463"/>
      <c r="F136" s="464"/>
      <c r="G136" s="464"/>
    </row>
    <row r="137" spans="1:7" s="402" customFormat="1" ht="13.5">
      <c r="A137" s="431"/>
      <c r="B137" s="423"/>
      <c r="C137" s="461"/>
      <c r="D137" s="462"/>
      <c r="E137" s="463"/>
      <c r="F137" s="464"/>
      <c r="G137" s="464"/>
    </row>
    <row r="138" spans="1:7" s="402" customFormat="1" ht="13.5">
      <c r="A138" s="431"/>
      <c r="B138" s="423"/>
      <c r="C138" s="461"/>
      <c r="D138" s="462"/>
      <c r="E138" s="463"/>
      <c r="F138" s="464"/>
      <c r="G138" s="464"/>
    </row>
    <row r="139" spans="1:7" s="402" customFormat="1" ht="13.5">
      <c r="A139" s="431"/>
      <c r="B139" s="423"/>
      <c r="C139" s="461"/>
      <c r="D139" s="462"/>
      <c r="E139" s="463"/>
      <c r="F139" s="464"/>
      <c r="G139" s="464"/>
    </row>
    <row r="141" spans="1:7" s="402" customFormat="1" ht="13.5">
      <c r="A141" s="406"/>
      <c r="B141" s="423"/>
      <c r="C141" s="461"/>
      <c r="D141" s="462"/>
      <c r="E141" s="463"/>
      <c r="F141" s="464"/>
      <c r="G141" s="464"/>
    </row>
    <row r="142" spans="1:7" s="402" customFormat="1" ht="13.5">
      <c r="A142" s="431"/>
      <c r="B142" s="423"/>
      <c r="C142" s="461"/>
      <c r="D142" s="462"/>
      <c r="E142" s="463"/>
      <c r="F142" s="464"/>
      <c r="G142" s="464"/>
    </row>
    <row r="143" spans="1:7" s="402" customFormat="1" ht="13.5">
      <c r="A143" s="431"/>
      <c r="B143" s="423"/>
      <c r="C143" s="461"/>
      <c r="D143" s="462"/>
      <c r="E143" s="463"/>
      <c r="F143" s="464"/>
      <c r="G143" s="464"/>
    </row>
    <row r="144" spans="1:7" s="402" customFormat="1" ht="13.5">
      <c r="A144" s="431"/>
      <c r="B144" s="423"/>
      <c r="C144" s="461"/>
      <c r="D144" s="462"/>
      <c r="E144" s="463"/>
      <c r="F144" s="464"/>
      <c r="G144" s="464"/>
    </row>
    <row r="145" spans="1:7" s="402" customFormat="1" ht="13.5">
      <c r="A145" s="431"/>
      <c r="B145" s="423"/>
      <c r="C145" s="461"/>
      <c r="D145" s="462"/>
      <c r="E145" s="463"/>
      <c r="F145" s="464"/>
      <c r="G145" s="464"/>
    </row>
    <row r="146" spans="1:7" s="402" customFormat="1" ht="13.5">
      <c r="A146" s="431"/>
      <c r="B146" s="423"/>
      <c r="C146" s="461"/>
      <c r="D146" s="462"/>
      <c r="E146" s="463"/>
      <c r="F146" s="464"/>
      <c r="G146" s="464"/>
    </row>
    <row r="147" spans="1:7" s="402" customFormat="1" ht="13.5">
      <c r="A147" s="431"/>
      <c r="B147" s="423"/>
      <c r="C147" s="461"/>
      <c r="D147" s="462"/>
      <c r="E147" s="463"/>
      <c r="F147" s="464"/>
      <c r="G147" s="464"/>
    </row>
    <row r="148" spans="1:7" s="402" customFormat="1" ht="13.5">
      <c r="A148" s="431"/>
      <c r="B148" s="423"/>
      <c r="C148" s="461"/>
      <c r="D148" s="462"/>
      <c r="E148" s="463"/>
      <c r="F148" s="464"/>
      <c r="G148" s="464"/>
    </row>
    <row r="149" spans="1:24" s="395" customFormat="1" ht="13.5">
      <c r="A149" s="406"/>
      <c r="B149" s="402"/>
      <c r="C149" s="480"/>
      <c r="D149" s="424"/>
      <c r="E149" s="473"/>
      <c r="F149" s="426"/>
      <c r="G149" s="426"/>
      <c r="H149" s="402"/>
      <c r="I149" s="402"/>
      <c r="J149" s="402"/>
      <c r="K149" s="402"/>
      <c r="L149" s="402"/>
      <c r="M149" s="402"/>
      <c r="N149" s="402"/>
      <c r="O149" s="402"/>
      <c r="P149" s="402"/>
      <c r="Q149" s="402"/>
      <c r="R149" s="402"/>
      <c r="S149" s="402"/>
      <c r="T149" s="402"/>
      <c r="U149" s="402"/>
      <c r="V149" s="402"/>
      <c r="W149" s="402"/>
      <c r="X149" s="402"/>
    </row>
    <row r="150" spans="1:24" s="395" customFormat="1" ht="13.5">
      <c r="A150" s="406"/>
      <c r="B150" s="402"/>
      <c r="C150" s="422"/>
      <c r="D150" s="424"/>
      <c r="E150" s="473"/>
      <c r="F150" s="426"/>
      <c r="G150" s="426"/>
      <c r="H150" s="402"/>
      <c r="I150" s="402"/>
      <c r="J150" s="402"/>
      <c r="K150" s="402"/>
      <c r="L150" s="402"/>
      <c r="M150" s="402"/>
      <c r="N150" s="402"/>
      <c r="O150" s="402"/>
      <c r="P150" s="402"/>
      <c r="Q150" s="402"/>
      <c r="R150" s="402"/>
      <c r="S150" s="402"/>
      <c r="T150" s="402"/>
      <c r="U150" s="402"/>
      <c r="V150" s="402"/>
      <c r="W150" s="402"/>
      <c r="X150" s="402"/>
    </row>
    <row r="151" spans="1:24" s="395" customFormat="1" ht="13.5">
      <c r="A151" s="406"/>
      <c r="B151" s="402"/>
      <c r="C151" s="480"/>
      <c r="D151" s="424"/>
      <c r="E151" s="473"/>
      <c r="F151" s="426"/>
      <c r="G151" s="426"/>
      <c r="H151" s="402"/>
      <c r="I151" s="402"/>
      <c r="J151" s="402"/>
      <c r="K151" s="402"/>
      <c r="L151" s="402"/>
      <c r="M151" s="402"/>
      <c r="N151" s="402"/>
      <c r="O151" s="402"/>
      <c r="P151" s="402"/>
      <c r="Q151" s="402"/>
      <c r="R151" s="402"/>
      <c r="S151" s="402"/>
      <c r="T151" s="402"/>
      <c r="U151" s="402"/>
      <c r="V151" s="402"/>
      <c r="W151" s="402"/>
      <c r="X151" s="402"/>
    </row>
    <row r="152" spans="1:24" s="395" customFormat="1" ht="13.5">
      <c r="A152" s="406"/>
      <c r="B152" s="402"/>
      <c r="C152" s="480"/>
      <c r="D152" s="424"/>
      <c r="E152" s="473"/>
      <c r="F152" s="426"/>
      <c r="G152" s="426"/>
      <c r="H152" s="402"/>
      <c r="I152" s="402"/>
      <c r="J152" s="402"/>
      <c r="K152" s="402"/>
      <c r="L152" s="402"/>
      <c r="M152" s="402"/>
      <c r="N152" s="402"/>
      <c r="O152" s="402"/>
      <c r="P152" s="402"/>
      <c r="Q152" s="402"/>
      <c r="R152" s="402"/>
      <c r="S152" s="402"/>
      <c r="T152" s="402"/>
      <c r="U152" s="402"/>
      <c r="V152" s="402"/>
      <c r="W152" s="402"/>
      <c r="X152" s="402"/>
    </row>
    <row r="153" spans="1:24" s="395" customFormat="1" ht="13.5">
      <c r="A153" s="406"/>
      <c r="B153" s="402"/>
      <c r="C153" s="480"/>
      <c r="D153" s="424"/>
      <c r="E153" s="473"/>
      <c r="F153" s="426"/>
      <c r="G153" s="426"/>
      <c r="H153" s="402"/>
      <c r="I153" s="402"/>
      <c r="J153" s="402"/>
      <c r="K153" s="402"/>
      <c r="L153" s="402"/>
      <c r="M153" s="402"/>
      <c r="N153" s="402"/>
      <c r="O153" s="402"/>
      <c r="P153" s="402"/>
      <c r="Q153" s="402"/>
      <c r="R153" s="402"/>
      <c r="S153" s="402"/>
      <c r="T153" s="402"/>
      <c r="U153" s="402"/>
      <c r="V153" s="402"/>
      <c r="W153" s="402"/>
      <c r="X153" s="402"/>
    </row>
    <row r="154" spans="1:24" s="395" customFormat="1" ht="13.5">
      <c r="A154" s="406"/>
      <c r="B154" s="402"/>
      <c r="C154" s="480"/>
      <c r="D154" s="424"/>
      <c r="E154" s="473"/>
      <c r="F154" s="426"/>
      <c r="G154" s="426"/>
      <c r="H154" s="402"/>
      <c r="I154" s="402"/>
      <c r="J154" s="402"/>
      <c r="K154" s="402"/>
      <c r="L154" s="402"/>
      <c r="M154" s="402"/>
      <c r="N154" s="402"/>
      <c r="O154" s="402"/>
      <c r="P154" s="402"/>
      <c r="Q154" s="402"/>
      <c r="R154" s="402"/>
      <c r="S154" s="402"/>
      <c r="T154" s="402"/>
      <c r="U154" s="402"/>
      <c r="V154" s="402"/>
      <c r="W154" s="402"/>
      <c r="X154" s="402"/>
    </row>
    <row r="155" spans="1:24" s="395" customFormat="1" ht="13.5">
      <c r="A155" s="406"/>
      <c r="B155" s="402"/>
      <c r="C155" s="480"/>
      <c r="D155" s="424"/>
      <c r="E155" s="473"/>
      <c r="F155" s="426"/>
      <c r="G155" s="426"/>
      <c r="H155" s="402"/>
      <c r="I155" s="402"/>
      <c r="J155" s="402"/>
      <c r="K155" s="402"/>
      <c r="L155" s="402"/>
      <c r="M155" s="402"/>
      <c r="N155" s="402"/>
      <c r="O155" s="402"/>
      <c r="P155" s="402"/>
      <c r="Q155" s="402"/>
      <c r="R155" s="402"/>
      <c r="S155" s="402"/>
      <c r="T155" s="402"/>
      <c r="U155" s="402"/>
      <c r="V155" s="402"/>
      <c r="W155" s="402"/>
      <c r="X155" s="402"/>
    </row>
    <row r="156" spans="1:24" s="395" customFormat="1" ht="13.5">
      <c r="A156" s="406"/>
      <c r="B156" s="402"/>
      <c r="C156" s="480"/>
      <c r="D156" s="424"/>
      <c r="E156" s="473"/>
      <c r="F156" s="426"/>
      <c r="G156" s="426"/>
      <c r="H156" s="402"/>
      <c r="I156" s="402"/>
      <c r="J156" s="402"/>
      <c r="K156" s="402"/>
      <c r="L156" s="402"/>
      <c r="M156" s="402"/>
      <c r="N156" s="402"/>
      <c r="O156" s="402"/>
      <c r="P156" s="402"/>
      <c r="Q156" s="402"/>
      <c r="R156" s="402"/>
      <c r="S156" s="402"/>
      <c r="T156" s="402"/>
      <c r="U156" s="402"/>
      <c r="V156" s="402"/>
      <c r="W156" s="402"/>
      <c r="X156" s="402"/>
    </row>
    <row r="157" spans="1:24" s="395" customFormat="1" ht="13.5">
      <c r="A157" s="406"/>
      <c r="B157" s="402"/>
      <c r="C157" s="480"/>
      <c r="D157" s="424"/>
      <c r="E157" s="473"/>
      <c r="F157" s="426"/>
      <c r="G157" s="426"/>
      <c r="H157" s="402"/>
      <c r="I157" s="402"/>
      <c r="J157" s="402"/>
      <c r="K157" s="402"/>
      <c r="L157" s="402"/>
      <c r="M157" s="402"/>
      <c r="N157" s="402"/>
      <c r="O157" s="402"/>
      <c r="P157" s="402"/>
      <c r="Q157" s="402"/>
      <c r="R157" s="402"/>
      <c r="S157" s="402"/>
      <c r="T157" s="402"/>
      <c r="U157" s="402"/>
      <c r="V157" s="402"/>
      <c r="W157" s="402"/>
      <c r="X157" s="402"/>
    </row>
    <row r="158" spans="1:24" s="395" customFormat="1" ht="13.5">
      <c r="A158" s="406"/>
      <c r="B158" s="402"/>
      <c r="C158" s="480"/>
      <c r="D158" s="424"/>
      <c r="E158" s="473"/>
      <c r="F158" s="426"/>
      <c r="G158" s="426"/>
      <c r="H158" s="402"/>
      <c r="I158" s="402"/>
      <c r="J158" s="402"/>
      <c r="K158" s="402"/>
      <c r="L158" s="402"/>
      <c r="M158" s="402"/>
      <c r="N158" s="402"/>
      <c r="O158" s="402"/>
      <c r="P158" s="402"/>
      <c r="Q158" s="402"/>
      <c r="R158" s="402"/>
      <c r="S158" s="402"/>
      <c r="T158" s="402"/>
      <c r="U158" s="402"/>
      <c r="V158" s="402"/>
      <c r="W158" s="402"/>
      <c r="X158" s="402"/>
    </row>
    <row r="159" spans="1:24" s="395" customFormat="1" ht="13.5">
      <c r="A159" s="406"/>
      <c r="B159" s="402"/>
      <c r="C159" s="480"/>
      <c r="D159" s="424"/>
      <c r="E159" s="473"/>
      <c r="F159" s="426"/>
      <c r="G159" s="426"/>
      <c r="H159" s="402"/>
      <c r="I159" s="402"/>
      <c r="J159" s="402"/>
      <c r="K159" s="402"/>
      <c r="L159" s="402"/>
      <c r="M159" s="402"/>
      <c r="N159" s="402"/>
      <c r="O159" s="402"/>
      <c r="P159" s="402"/>
      <c r="Q159" s="402"/>
      <c r="R159" s="402"/>
      <c r="S159" s="402"/>
      <c r="T159" s="402"/>
      <c r="U159" s="402"/>
      <c r="V159" s="402"/>
      <c r="W159" s="402"/>
      <c r="X159" s="402"/>
    </row>
    <row r="160" spans="1:24" s="395" customFormat="1" ht="13.5">
      <c r="A160" s="406"/>
      <c r="B160" s="402"/>
      <c r="C160" s="422"/>
      <c r="D160" s="424"/>
      <c r="E160" s="473"/>
      <c r="F160" s="426"/>
      <c r="G160" s="426"/>
      <c r="H160" s="402"/>
      <c r="I160" s="402"/>
      <c r="J160" s="402"/>
      <c r="K160" s="402"/>
      <c r="L160" s="402"/>
      <c r="M160" s="402"/>
      <c r="N160" s="402"/>
      <c r="O160" s="402"/>
      <c r="P160" s="402"/>
      <c r="Q160" s="402"/>
      <c r="R160" s="402"/>
      <c r="S160" s="402"/>
      <c r="T160" s="402"/>
      <c r="U160" s="402"/>
      <c r="V160" s="402"/>
      <c r="W160" s="402"/>
      <c r="X160" s="402"/>
    </row>
    <row r="161" spans="1:24" s="395" customFormat="1" ht="13.5">
      <c r="A161" s="406"/>
      <c r="B161" s="402"/>
      <c r="C161" s="480"/>
      <c r="D161" s="424"/>
      <c r="E161" s="473"/>
      <c r="F161" s="426"/>
      <c r="G161" s="426"/>
      <c r="H161" s="402"/>
      <c r="I161" s="402"/>
      <c r="J161" s="402"/>
      <c r="K161" s="402"/>
      <c r="L161" s="402"/>
      <c r="M161" s="402"/>
      <c r="N161" s="402"/>
      <c r="O161" s="402"/>
      <c r="P161" s="402"/>
      <c r="Q161" s="402"/>
      <c r="R161" s="402"/>
      <c r="S161" s="402"/>
      <c r="T161" s="402"/>
      <c r="U161" s="402"/>
      <c r="V161" s="402"/>
      <c r="W161" s="402"/>
      <c r="X161" s="402"/>
    </row>
    <row r="162" spans="1:24" s="395" customFormat="1" ht="13.5">
      <c r="A162" s="406"/>
      <c r="B162" s="402"/>
      <c r="C162" s="480"/>
      <c r="D162" s="424"/>
      <c r="E162" s="473"/>
      <c r="F162" s="426"/>
      <c r="G162" s="426"/>
      <c r="H162" s="402"/>
      <c r="I162" s="402"/>
      <c r="J162" s="402"/>
      <c r="K162" s="402"/>
      <c r="L162" s="402"/>
      <c r="M162" s="402"/>
      <c r="N162" s="402"/>
      <c r="O162" s="402"/>
      <c r="P162" s="402"/>
      <c r="Q162" s="402"/>
      <c r="R162" s="402"/>
      <c r="S162" s="402"/>
      <c r="T162" s="402"/>
      <c r="U162" s="402"/>
      <c r="V162" s="402"/>
      <c r="W162" s="402"/>
      <c r="X162" s="402"/>
    </row>
    <row r="163" spans="1:24" s="395" customFormat="1" ht="13.5">
      <c r="A163" s="406"/>
      <c r="B163" s="402"/>
      <c r="C163" s="480"/>
      <c r="D163" s="424"/>
      <c r="E163" s="473"/>
      <c r="F163" s="426"/>
      <c r="G163" s="426"/>
      <c r="H163" s="402"/>
      <c r="I163" s="402"/>
      <c r="J163" s="402"/>
      <c r="K163" s="402"/>
      <c r="L163" s="402"/>
      <c r="M163" s="402"/>
      <c r="N163" s="402"/>
      <c r="O163" s="402"/>
      <c r="P163" s="402"/>
      <c r="Q163" s="402"/>
      <c r="R163" s="402"/>
      <c r="S163" s="402"/>
      <c r="T163" s="402"/>
      <c r="U163" s="402"/>
      <c r="V163" s="402"/>
      <c r="W163" s="402"/>
      <c r="X163" s="402"/>
    </row>
    <row r="164" spans="1:24" s="395" customFormat="1" ht="13.5">
      <c r="A164" s="406"/>
      <c r="B164" s="402"/>
      <c r="C164" s="480"/>
      <c r="D164" s="424"/>
      <c r="E164" s="473"/>
      <c r="F164" s="426"/>
      <c r="G164" s="426"/>
      <c r="H164" s="402"/>
      <c r="I164" s="402"/>
      <c r="J164" s="402"/>
      <c r="K164" s="402"/>
      <c r="L164" s="402"/>
      <c r="M164" s="402"/>
      <c r="N164" s="402"/>
      <c r="O164" s="402"/>
      <c r="P164" s="402"/>
      <c r="Q164" s="402"/>
      <c r="R164" s="402"/>
      <c r="S164" s="402"/>
      <c r="T164" s="402"/>
      <c r="U164" s="402"/>
      <c r="V164" s="402"/>
      <c r="W164" s="402"/>
      <c r="X164" s="402"/>
    </row>
    <row r="165" spans="1:24" s="395" customFormat="1" ht="13.5">
      <c r="A165" s="406"/>
      <c r="B165" s="402"/>
      <c r="C165" s="480"/>
      <c r="D165" s="424"/>
      <c r="E165" s="473"/>
      <c r="F165" s="426"/>
      <c r="G165" s="426"/>
      <c r="H165" s="402"/>
      <c r="I165" s="402"/>
      <c r="J165" s="402"/>
      <c r="K165" s="402"/>
      <c r="L165" s="402"/>
      <c r="M165" s="402"/>
      <c r="N165" s="402"/>
      <c r="O165" s="402"/>
      <c r="P165" s="402"/>
      <c r="Q165" s="402"/>
      <c r="R165" s="402"/>
      <c r="S165" s="402"/>
      <c r="T165" s="402"/>
      <c r="U165" s="402"/>
      <c r="V165" s="402"/>
      <c r="W165" s="402"/>
      <c r="X165" s="402"/>
    </row>
    <row r="166" spans="1:24" s="395" customFormat="1" ht="13.5">
      <c r="A166" s="406"/>
      <c r="B166" s="402"/>
      <c r="C166" s="480"/>
      <c r="D166" s="424"/>
      <c r="E166" s="473"/>
      <c r="F166" s="426"/>
      <c r="G166" s="426"/>
      <c r="H166" s="402"/>
      <c r="I166" s="402"/>
      <c r="J166" s="402"/>
      <c r="K166" s="402"/>
      <c r="L166" s="402"/>
      <c r="M166" s="402"/>
      <c r="N166" s="402"/>
      <c r="O166" s="402"/>
      <c r="P166" s="402"/>
      <c r="Q166" s="402"/>
      <c r="R166" s="402"/>
      <c r="S166" s="402"/>
      <c r="T166" s="402"/>
      <c r="U166" s="402"/>
      <c r="V166" s="402"/>
      <c r="W166" s="402"/>
      <c r="X166" s="402"/>
    </row>
    <row r="167" spans="1:24" s="395" customFormat="1" ht="13.5">
      <c r="A167" s="406"/>
      <c r="B167" s="402"/>
      <c r="C167" s="480"/>
      <c r="D167" s="424"/>
      <c r="E167" s="473"/>
      <c r="F167" s="426"/>
      <c r="G167" s="426"/>
      <c r="H167" s="402"/>
      <c r="I167" s="402"/>
      <c r="J167" s="402"/>
      <c r="K167" s="402"/>
      <c r="L167" s="402"/>
      <c r="M167" s="402"/>
      <c r="N167" s="402"/>
      <c r="O167" s="402"/>
      <c r="P167" s="402"/>
      <c r="Q167" s="402"/>
      <c r="R167" s="402"/>
      <c r="S167" s="402"/>
      <c r="T167" s="402"/>
      <c r="U167" s="402"/>
      <c r="V167" s="402"/>
      <c r="W167" s="402"/>
      <c r="X167" s="402"/>
    </row>
    <row r="169" spans="1:7" s="402" customFormat="1" ht="13.5">
      <c r="A169" s="406"/>
      <c r="B169" s="423"/>
      <c r="C169" s="461"/>
      <c r="D169" s="462"/>
      <c r="E169" s="463"/>
      <c r="F169" s="464"/>
      <c r="G169" s="464"/>
    </row>
    <row r="170" spans="1:7" s="402" customFormat="1" ht="13.5">
      <c r="A170" s="431"/>
      <c r="B170" s="423"/>
      <c r="C170" s="461"/>
      <c r="D170" s="462"/>
      <c r="E170" s="463"/>
      <c r="F170" s="464"/>
      <c r="G170" s="464"/>
    </row>
    <row r="171" spans="1:7" s="402" customFormat="1" ht="13.5">
      <c r="A171" s="431"/>
      <c r="B171" s="423"/>
      <c r="C171" s="461"/>
      <c r="D171" s="462"/>
      <c r="E171" s="463"/>
      <c r="F171" s="464"/>
      <c r="G171" s="464"/>
    </row>
    <row r="172" spans="1:7" s="402" customFormat="1" ht="13.5">
      <c r="A172" s="431"/>
      <c r="B172" s="423"/>
      <c r="C172" s="461"/>
      <c r="D172" s="462"/>
      <c r="E172" s="463"/>
      <c r="F172" s="464"/>
      <c r="G172" s="464"/>
    </row>
    <row r="173" spans="1:7" s="402" customFormat="1" ht="13.5">
      <c r="A173" s="431"/>
      <c r="B173" s="423"/>
      <c r="C173" s="461"/>
      <c r="D173" s="462"/>
      <c r="E173" s="463"/>
      <c r="F173" s="464"/>
      <c r="G173" s="464"/>
    </row>
    <row r="174" spans="1:7" s="402" customFormat="1" ht="13.5">
      <c r="A174" s="431"/>
      <c r="B174" s="423"/>
      <c r="C174" s="461"/>
      <c r="D174" s="462"/>
      <c r="E174" s="463"/>
      <c r="F174" s="464"/>
      <c r="G174" s="464"/>
    </row>
    <row r="175" spans="1:7" s="402" customFormat="1" ht="13.5">
      <c r="A175" s="431"/>
      <c r="B175" s="423"/>
      <c r="C175" s="461"/>
      <c r="D175" s="462"/>
      <c r="E175" s="463"/>
      <c r="F175" s="464"/>
      <c r="G175" s="464"/>
    </row>
    <row r="176" spans="1:24" s="395" customFormat="1" ht="13.5">
      <c r="A176" s="406"/>
      <c r="B176" s="402"/>
      <c r="C176" s="422"/>
      <c r="D176" s="424"/>
      <c r="E176" s="473"/>
      <c r="F176" s="426"/>
      <c r="G176" s="426"/>
      <c r="H176" s="402"/>
      <c r="I176" s="402"/>
      <c r="J176" s="402"/>
      <c r="K176" s="402"/>
      <c r="L176" s="402"/>
      <c r="M176" s="402"/>
      <c r="N176" s="402"/>
      <c r="O176" s="402"/>
      <c r="P176" s="402"/>
      <c r="Q176" s="402"/>
      <c r="R176" s="402"/>
      <c r="S176" s="402"/>
      <c r="T176" s="402"/>
      <c r="U176" s="402"/>
      <c r="V176" s="402"/>
      <c r="W176" s="402"/>
      <c r="X176" s="402"/>
    </row>
    <row r="177" spans="1:7" s="402" customFormat="1" ht="13.5">
      <c r="A177" s="406"/>
      <c r="C177" s="422"/>
      <c r="D177" s="424"/>
      <c r="E177" s="473"/>
      <c r="F177" s="426"/>
      <c r="G177" s="426"/>
    </row>
    <row r="178" spans="1:16" s="402" customFormat="1" ht="13.5">
      <c r="A178" s="406"/>
      <c r="C178" s="422"/>
      <c r="D178" s="424"/>
      <c r="E178" s="473"/>
      <c r="F178" s="426"/>
      <c r="G178" s="426"/>
      <c r="H178" s="423"/>
      <c r="J178" s="423"/>
      <c r="K178" s="423"/>
      <c r="M178" s="423"/>
      <c r="O178" s="423"/>
      <c r="P178" s="423"/>
    </row>
    <row r="179" spans="1:7" s="402" customFormat="1" ht="13.5">
      <c r="A179" s="406"/>
      <c r="C179" s="422"/>
      <c r="D179" s="424"/>
      <c r="E179" s="473"/>
      <c r="F179" s="426"/>
      <c r="G179" s="426"/>
    </row>
    <row r="180" spans="1:16" s="402" customFormat="1" ht="13.5">
      <c r="A180" s="406"/>
      <c r="C180" s="422"/>
      <c r="D180" s="424"/>
      <c r="E180" s="473"/>
      <c r="F180" s="426"/>
      <c r="G180" s="426"/>
      <c r="J180" s="449"/>
      <c r="M180" s="449"/>
      <c r="O180" s="449"/>
      <c r="P180" s="449"/>
    </row>
    <row r="181" spans="1:16" s="402" customFormat="1" ht="13.5">
      <c r="A181" s="406"/>
      <c r="C181" s="422"/>
      <c r="D181" s="424"/>
      <c r="E181" s="473"/>
      <c r="F181" s="426"/>
      <c r="G181" s="426"/>
      <c r="J181" s="449"/>
      <c r="M181" s="449"/>
      <c r="O181" s="449"/>
      <c r="P181" s="449"/>
    </row>
    <row r="182" spans="1:16" s="402" customFormat="1" ht="13.5">
      <c r="A182" s="406"/>
      <c r="C182" s="422"/>
      <c r="D182" s="424"/>
      <c r="E182" s="473"/>
      <c r="F182" s="426"/>
      <c r="G182" s="426"/>
      <c r="J182" s="449"/>
      <c r="M182" s="449"/>
      <c r="O182" s="449"/>
      <c r="P182" s="449"/>
    </row>
    <row r="183" spans="1:16" s="402" customFormat="1" ht="13.5">
      <c r="A183" s="406"/>
      <c r="C183" s="422"/>
      <c r="D183" s="424"/>
      <c r="E183" s="473"/>
      <c r="F183" s="426"/>
      <c r="G183" s="426"/>
      <c r="J183" s="449"/>
      <c r="M183" s="449"/>
      <c r="O183" s="449"/>
      <c r="P183" s="449"/>
    </row>
    <row r="184" spans="1:16" s="402" customFormat="1" ht="13.5">
      <c r="A184" s="406"/>
      <c r="C184" s="422"/>
      <c r="D184" s="424"/>
      <c r="E184" s="473"/>
      <c r="F184" s="426"/>
      <c r="G184" s="426"/>
      <c r="J184" s="449"/>
      <c r="M184" s="449"/>
      <c r="O184" s="449"/>
      <c r="P184" s="449"/>
    </row>
    <row r="185" spans="1:16" s="402" customFormat="1" ht="13.5">
      <c r="A185" s="406"/>
      <c r="C185" s="422"/>
      <c r="D185" s="424"/>
      <c r="E185" s="473"/>
      <c r="F185" s="426"/>
      <c r="G185" s="426"/>
      <c r="J185" s="449"/>
      <c r="M185" s="449"/>
      <c r="O185" s="449"/>
      <c r="P185" s="449"/>
    </row>
    <row r="187" spans="1:7" s="402" customFormat="1" ht="13.5">
      <c r="A187" s="406"/>
      <c r="B187" s="423"/>
      <c r="C187" s="461"/>
      <c r="D187" s="462"/>
      <c r="E187" s="463"/>
      <c r="F187" s="464"/>
      <c r="G187" s="464"/>
    </row>
    <row r="188" spans="1:7" s="402" customFormat="1" ht="13.5">
      <c r="A188" s="431"/>
      <c r="B188" s="423"/>
      <c r="C188" s="461"/>
      <c r="D188" s="462"/>
      <c r="E188" s="463"/>
      <c r="F188" s="464"/>
      <c r="G188" s="464"/>
    </row>
    <row r="189" spans="1:7" s="402" customFormat="1" ht="13.5">
      <c r="A189" s="431"/>
      <c r="B189" s="423"/>
      <c r="C189" s="461"/>
      <c r="D189" s="462"/>
      <c r="E189" s="463"/>
      <c r="F189" s="464"/>
      <c r="G189" s="464"/>
    </row>
    <row r="190" spans="1:7" s="402" customFormat="1" ht="13.5">
      <c r="A190" s="431"/>
      <c r="B190" s="423"/>
      <c r="C190" s="461"/>
      <c r="D190" s="462"/>
      <c r="E190" s="463"/>
      <c r="F190" s="464"/>
      <c r="G190" s="464"/>
    </row>
    <row r="191" spans="1:7" s="402" customFormat="1" ht="13.5">
      <c r="A191" s="431"/>
      <c r="B191" s="423"/>
      <c r="C191" s="461"/>
      <c r="D191" s="462"/>
      <c r="E191" s="463"/>
      <c r="F191" s="464"/>
      <c r="G191" s="464"/>
    </row>
    <row r="193" spans="1:7" s="402" customFormat="1" ht="13.5">
      <c r="A193" s="406"/>
      <c r="B193" s="423"/>
      <c r="C193" s="461"/>
      <c r="D193" s="462"/>
      <c r="E193" s="463"/>
      <c r="F193" s="464"/>
      <c r="G193" s="464"/>
    </row>
    <row r="194" spans="1:7" s="402" customFormat="1" ht="13.5">
      <c r="A194" s="465"/>
      <c r="B194" s="423"/>
      <c r="C194" s="461"/>
      <c r="D194" s="462"/>
      <c r="E194" s="463"/>
      <c r="F194" s="464"/>
      <c r="G194" s="464"/>
    </row>
    <row r="198" spans="1:24" s="487" customFormat="1" ht="13.5">
      <c r="A198" s="481"/>
      <c r="B198" s="482"/>
      <c r="C198" s="483"/>
      <c r="D198" s="484"/>
      <c r="E198" s="485"/>
      <c r="F198" s="486"/>
      <c r="G198" s="486"/>
      <c r="H198" s="402"/>
      <c r="I198" s="402"/>
      <c r="J198" s="402"/>
      <c r="K198" s="402"/>
      <c r="L198" s="402"/>
      <c r="M198" s="402"/>
      <c r="N198" s="402"/>
      <c r="O198" s="402"/>
      <c r="P198" s="402"/>
      <c r="Q198" s="402"/>
      <c r="R198" s="402"/>
      <c r="S198" s="402"/>
      <c r="T198" s="402"/>
      <c r="U198" s="402"/>
      <c r="V198" s="402"/>
      <c r="W198" s="402"/>
      <c r="X198" s="402"/>
    </row>
    <row r="200" ht="13.5">
      <c r="A200" s="406"/>
    </row>
    <row r="202" ht="13.5">
      <c r="A202" s="406"/>
    </row>
    <row r="204" ht="13.5">
      <c r="A204" s="406"/>
    </row>
    <row r="207" spans="1:7" s="402" customFormat="1" ht="13.5">
      <c r="A207" s="481"/>
      <c r="B207" s="482"/>
      <c r="C207" s="483"/>
      <c r="D207" s="484"/>
      <c r="E207" s="485"/>
      <c r="F207" s="486"/>
      <c r="G207" s="486"/>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3"/>
  <headerFooter alignWithMargins="0">
    <oddHeader>&amp;R             PINSS d.o.o. Nova Gorica</oddHeader>
    <oddFooter>&amp;L             &amp;F&amp;RStran &amp;P (&amp;N)</oddFooter>
  </headerFooter>
  <legacyDrawing r:id="rId2"/>
</worksheet>
</file>

<file path=xl/worksheets/sheet29.xml><?xml version="1.0" encoding="utf-8"?>
<worksheet xmlns="http://schemas.openxmlformats.org/spreadsheetml/2006/main" xmlns:r="http://schemas.openxmlformats.org/officeDocument/2006/relationships">
  <dimension ref="A1:X61"/>
  <sheetViews>
    <sheetView view="pageBreakPreview" zoomScaleNormal="12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5.625" style="406" customWidth="1"/>
    <col min="2" max="2" width="5.625" style="402" customWidth="1"/>
    <col min="3" max="3" width="50.625" style="422" customWidth="1"/>
    <col min="4" max="4" width="6.625" style="424" customWidth="1"/>
    <col min="5" max="5" width="6.875" style="425" bestFit="1" customWidth="1"/>
    <col min="6" max="6" width="8.625" style="426" bestFit="1" customWidth="1"/>
    <col min="7" max="7" width="4.00390625" style="426" bestFit="1" customWidth="1"/>
    <col min="8" max="10" width="9.375" style="402" customWidth="1"/>
    <col min="11" max="24" width="9.125" style="402" customWidth="1"/>
    <col min="25" max="16384" width="9.125" style="395" customWidth="1"/>
  </cols>
  <sheetData>
    <row r="1" spans="1:7" ht="14.25">
      <c r="A1" s="411" t="s">
        <v>1098</v>
      </c>
      <c r="B1" s="397"/>
      <c r="C1" s="442" t="s">
        <v>1099</v>
      </c>
      <c r="D1" s="411"/>
      <c r="E1" s="453"/>
      <c r="F1" s="443"/>
      <c r="G1" s="443">
        <f>+G60</f>
        <v>0</v>
      </c>
    </row>
    <row r="3" spans="1:7" ht="13.5">
      <c r="A3" s="416" t="s">
        <v>736</v>
      </c>
      <c r="B3" s="417"/>
      <c r="C3" s="418" t="s">
        <v>653</v>
      </c>
      <c r="D3" s="455" t="s">
        <v>737</v>
      </c>
      <c r="E3" s="456" t="s">
        <v>738</v>
      </c>
      <c r="F3" s="444" t="s">
        <v>739</v>
      </c>
      <c r="G3" s="444" t="s">
        <v>740</v>
      </c>
    </row>
    <row r="4" spans="3:7" ht="13.5">
      <c r="C4" s="407"/>
      <c r="G4" s="426" t="str">
        <f aca="true" t="shared" si="0" ref="G4:G13">IF(E4&lt;&gt;0,E4*F4," ")</f>
        <v> </v>
      </c>
    </row>
    <row r="5" spans="1:7" s="402" customFormat="1" ht="13.5">
      <c r="A5" s="406">
        <f>1+COUNT(A$2:A4)</f>
        <v>1</v>
      </c>
      <c r="C5" s="395" t="s">
        <v>1100</v>
      </c>
      <c r="D5" s="424"/>
      <c r="E5" s="425"/>
      <c r="F5" s="426"/>
      <c r="G5" s="426" t="str">
        <f t="shared" si="0"/>
        <v> </v>
      </c>
    </row>
    <row r="6" spans="1:7" s="402" customFormat="1" ht="41.25">
      <c r="A6" s="406"/>
      <c r="C6" s="395" t="s">
        <v>1101</v>
      </c>
      <c r="D6" s="424"/>
      <c r="E6" s="425"/>
      <c r="F6" s="426"/>
      <c r="G6" s="426" t="str">
        <f t="shared" si="0"/>
        <v> </v>
      </c>
    </row>
    <row r="7" spans="1:7" s="402" customFormat="1" ht="13.5">
      <c r="A7" s="406"/>
      <c r="B7" s="402" t="s">
        <v>766</v>
      </c>
      <c r="C7" s="395" t="s">
        <v>970</v>
      </c>
      <c r="D7" s="424"/>
      <c r="E7" s="425"/>
      <c r="F7" s="426"/>
      <c r="G7" s="426" t="str">
        <f t="shared" si="0"/>
        <v> </v>
      </c>
    </row>
    <row r="8" spans="1:7" s="402" customFormat="1" ht="13.5">
      <c r="A8" s="406"/>
      <c r="B8" s="402" t="s">
        <v>743</v>
      </c>
      <c r="C8" s="395" t="s">
        <v>1102</v>
      </c>
      <c r="D8" s="424"/>
      <c r="E8" s="425"/>
      <c r="F8" s="426"/>
      <c r="G8" s="426" t="str">
        <f t="shared" si="0"/>
        <v> </v>
      </c>
    </row>
    <row r="9" spans="1:7" s="402" customFormat="1" ht="13.5">
      <c r="A9" s="406"/>
      <c r="C9" s="395" t="s">
        <v>1103</v>
      </c>
      <c r="D9" s="424"/>
      <c r="E9" s="425"/>
      <c r="F9" s="426"/>
      <c r="G9" s="426" t="str">
        <f t="shared" si="0"/>
        <v> </v>
      </c>
    </row>
    <row r="10" spans="1:7" s="402" customFormat="1" ht="13.5">
      <c r="A10" s="406"/>
      <c r="C10" s="395" t="s">
        <v>1104</v>
      </c>
      <c r="D10" s="424"/>
      <c r="E10" s="425"/>
      <c r="F10" s="426"/>
      <c r="G10" s="426" t="str">
        <f t="shared" si="0"/>
        <v> </v>
      </c>
    </row>
    <row r="11" spans="1:7" s="402" customFormat="1" ht="13.5">
      <c r="A11" s="406"/>
      <c r="C11" s="395" t="s">
        <v>1105</v>
      </c>
      <c r="D11" s="424"/>
      <c r="E11" s="425"/>
      <c r="F11" s="426"/>
      <c r="G11" s="426" t="str">
        <f t="shared" si="0"/>
        <v> </v>
      </c>
    </row>
    <row r="12" spans="1:7" s="402" customFormat="1" ht="13.5">
      <c r="A12" s="406"/>
      <c r="C12" s="395" t="s">
        <v>1106</v>
      </c>
      <c r="D12" s="424"/>
      <c r="E12" s="425"/>
      <c r="F12" s="426"/>
      <c r="G12" s="426" t="str">
        <f t="shared" si="0"/>
        <v> </v>
      </c>
    </row>
    <row r="13" spans="1:7" s="402" customFormat="1" ht="13.5">
      <c r="A13" s="406"/>
      <c r="C13" s="395" t="s">
        <v>748</v>
      </c>
      <c r="D13" s="424" t="s">
        <v>15</v>
      </c>
      <c r="E13" s="425">
        <v>1</v>
      </c>
      <c r="F13" s="426"/>
      <c r="G13" s="426">
        <f t="shared" si="0"/>
        <v>0</v>
      </c>
    </row>
    <row r="14" spans="1:7" s="402" customFormat="1" ht="13.5">
      <c r="A14" s="406"/>
      <c r="C14" s="395"/>
      <c r="D14" s="424"/>
      <c r="E14" s="425"/>
      <c r="F14" s="426"/>
      <c r="G14" s="426"/>
    </row>
    <row r="15" spans="1:7" s="402" customFormat="1" ht="13.5">
      <c r="A15" s="406">
        <f>1+COUNT(A$2:A14)</f>
        <v>2</v>
      </c>
      <c r="C15" s="395" t="s">
        <v>1107</v>
      </c>
      <c r="D15" s="424"/>
      <c r="E15" s="425"/>
      <c r="F15" s="426"/>
      <c r="G15" s="426" t="str">
        <f>IF(E15&lt;&gt;0,E15*F15," ")</f>
        <v> </v>
      </c>
    </row>
    <row r="16" spans="1:7" s="402" customFormat="1" ht="54">
      <c r="A16" s="406"/>
      <c r="C16" s="395" t="s">
        <v>1108</v>
      </c>
      <c r="D16" s="424"/>
      <c r="E16" s="425"/>
      <c r="F16" s="426"/>
      <c r="G16" s="426" t="str">
        <f>IF(E16&lt;&gt;0,E16*F16," ")</f>
        <v> </v>
      </c>
    </row>
    <row r="17" spans="1:7" s="402" customFormat="1" ht="13.5">
      <c r="A17" s="406"/>
      <c r="B17" s="402" t="s">
        <v>766</v>
      </c>
      <c r="C17" s="395" t="s">
        <v>943</v>
      </c>
      <c r="D17" s="424"/>
      <c r="E17" s="425"/>
      <c r="F17" s="426"/>
      <c r="G17" s="426" t="str">
        <f>IF(E17&lt;&gt;0,E17*F17," ")</f>
        <v> </v>
      </c>
    </row>
    <row r="18" spans="1:7" s="402" customFormat="1" ht="13.5">
      <c r="A18" s="406"/>
      <c r="B18" s="402" t="s">
        <v>743</v>
      </c>
      <c r="C18" s="395" t="s">
        <v>1109</v>
      </c>
      <c r="D18" s="424"/>
      <c r="E18" s="425"/>
      <c r="F18" s="426"/>
      <c r="G18" s="426" t="str">
        <f>IF(E18&lt;&gt;0,E18*F18," ")</f>
        <v> </v>
      </c>
    </row>
    <row r="19" spans="1:7" s="402" customFormat="1" ht="13.5">
      <c r="A19" s="406"/>
      <c r="C19" s="395" t="s">
        <v>1110</v>
      </c>
      <c r="D19" s="424"/>
      <c r="E19" s="425"/>
      <c r="F19" s="426"/>
      <c r="G19" s="426"/>
    </row>
    <row r="20" spans="1:7" s="402" customFormat="1" ht="13.5">
      <c r="A20" s="406"/>
      <c r="C20" s="395" t="s">
        <v>1106</v>
      </c>
      <c r="D20" s="424"/>
      <c r="E20" s="425"/>
      <c r="F20" s="426"/>
      <c r="G20" s="426"/>
    </row>
    <row r="21" spans="1:7" s="402" customFormat="1" ht="13.5">
      <c r="A21" s="406"/>
      <c r="C21" s="395" t="s">
        <v>748</v>
      </c>
      <c r="D21" s="424" t="s">
        <v>15</v>
      </c>
      <c r="E21" s="425">
        <v>1</v>
      </c>
      <c r="F21" s="426"/>
      <c r="G21" s="426">
        <f aca="true" t="shared" si="1" ref="G21:G31">IF(E21&lt;&gt;0,E21*F21," ")</f>
        <v>0</v>
      </c>
    </row>
    <row r="22" spans="1:7" s="402" customFormat="1" ht="13.5">
      <c r="A22" s="406"/>
      <c r="C22" s="395"/>
      <c r="D22" s="424"/>
      <c r="E22" s="425"/>
      <c r="F22" s="426"/>
      <c r="G22" s="426" t="str">
        <f t="shared" si="1"/>
        <v> </v>
      </c>
    </row>
    <row r="23" spans="1:7" ht="13.5">
      <c r="A23" s="406">
        <f>1+COUNT(A$2:A22)</f>
        <v>3</v>
      </c>
      <c r="C23" s="488" t="s">
        <v>1111</v>
      </c>
      <c r="G23" s="426" t="str">
        <f t="shared" si="1"/>
        <v> </v>
      </c>
    </row>
    <row r="24" spans="3:7" ht="41.25">
      <c r="C24" s="489" t="s">
        <v>1112</v>
      </c>
      <c r="G24" s="426" t="str">
        <f t="shared" si="1"/>
        <v> </v>
      </c>
    </row>
    <row r="25" spans="2:7" ht="13.5">
      <c r="B25" s="402" t="s">
        <v>766</v>
      </c>
      <c r="C25" s="488" t="s">
        <v>943</v>
      </c>
      <c r="G25" s="426" t="str">
        <f t="shared" si="1"/>
        <v> </v>
      </c>
    </row>
    <row r="26" spans="2:7" ht="13.5">
      <c r="B26" s="402" t="s">
        <v>743</v>
      </c>
      <c r="C26" s="488" t="s">
        <v>1113</v>
      </c>
      <c r="G26" s="426" t="str">
        <f t="shared" si="1"/>
        <v> </v>
      </c>
    </row>
    <row r="27" spans="3:7" ht="13.5">
      <c r="C27" s="488" t="s">
        <v>1114</v>
      </c>
      <c r="G27" s="426" t="str">
        <f t="shared" si="1"/>
        <v> </v>
      </c>
    </row>
    <row r="28" spans="3:7" ht="13.5">
      <c r="C28" s="488" t="s">
        <v>1115</v>
      </c>
      <c r="G28" s="426" t="str">
        <f t="shared" si="1"/>
        <v> </v>
      </c>
    </row>
    <row r="29" spans="3:7" ht="13.5">
      <c r="C29" s="488" t="s">
        <v>1084</v>
      </c>
      <c r="G29" s="426" t="str">
        <f t="shared" si="1"/>
        <v> </v>
      </c>
    </row>
    <row r="30" spans="3:7" ht="13.5">
      <c r="C30" s="488" t="s">
        <v>1106</v>
      </c>
      <c r="G30" s="426" t="str">
        <f t="shared" si="1"/>
        <v> </v>
      </c>
    </row>
    <row r="31" spans="3:7" ht="13.5">
      <c r="C31" s="488" t="s">
        <v>748</v>
      </c>
      <c r="D31" s="424" t="s">
        <v>15</v>
      </c>
      <c r="E31" s="425">
        <v>1</v>
      </c>
      <c r="G31" s="426">
        <f t="shared" si="1"/>
        <v>0</v>
      </c>
    </row>
    <row r="32" ht="13.5">
      <c r="C32" s="395"/>
    </row>
    <row r="33" spans="1:7" s="402" customFormat="1" ht="13.5">
      <c r="A33" s="406">
        <f>1+COUNT(A$2:A32)</f>
        <v>4</v>
      </c>
      <c r="C33" s="395" t="s">
        <v>764</v>
      </c>
      <c r="D33" s="424"/>
      <c r="E33" s="425"/>
      <c r="F33" s="426"/>
      <c r="G33" s="426" t="str">
        <f aca="true" t="shared" si="2" ref="G33:G50">IF(E33&lt;&gt;0,E33*F33," ")</f>
        <v> </v>
      </c>
    </row>
    <row r="34" spans="1:7" s="402" customFormat="1" ht="27">
      <c r="A34" s="406"/>
      <c r="C34" s="395" t="s">
        <v>765</v>
      </c>
      <c r="D34" s="424"/>
      <c r="E34" s="425"/>
      <c r="F34" s="426"/>
      <c r="G34" s="426" t="str">
        <f t="shared" si="2"/>
        <v> </v>
      </c>
    </row>
    <row r="35" spans="1:7" s="402" customFormat="1" ht="13.5">
      <c r="A35" s="406"/>
      <c r="C35" s="395" t="s">
        <v>748</v>
      </c>
      <c r="D35" s="424"/>
      <c r="E35" s="425"/>
      <c r="F35" s="426"/>
      <c r="G35" s="426" t="str">
        <f t="shared" si="2"/>
        <v> </v>
      </c>
    </row>
    <row r="36" spans="1:7" s="402" customFormat="1" ht="13.5">
      <c r="A36" s="406"/>
      <c r="B36" s="402" t="s">
        <v>766</v>
      </c>
      <c r="C36" s="395"/>
      <c r="D36" s="424"/>
      <c r="E36" s="425"/>
      <c r="F36" s="426"/>
      <c r="G36" s="426" t="str">
        <f t="shared" si="2"/>
        <v> </v>
      </c>
    </row>
    <row r="37" spans="1:7" s="402" customFormat="1" ht="13.5">
      <c r="A37" s="406"/>
      <c r="B37" s="402" t="s">
        <v>743</v>
      </c>
      <c r="C37" s="395" t="s">
        <v>991</v>
      </c>
      <c r="D37" s="424" t="s">
        <v>15</v>
      </c>
      <c r="E37" s="425">
        <v>2</v>
      </c>
      <c r="F37" s="426"/>
      <c r="G37" s="426">
        <f t="shared" si="2"/>
        <v>0</v>
      </c>
    </row>
    <row r="38" spans="1:7" s="402" customFormat="1" ht="13.5">
      <c r="A38" s="406"/>
      <c r="C38" s="395"/>
      <c r="D38" s="424"/>
      <c r="E38" s="425"/>
      <c r="F38" s="426"/>
      <c r="G38" s="426" t="str">
        <f t="shared" si="2"/>
        <v> </v>
      </c>
    </row>
    <row r="39" spans="1:7" s="402" customFormat="1" ht="13.5">
      <c r="A39" s="406">
        <f>1+COUNT(A$2:A38)</f>
        <v>5</v>
      </c>
      <c r="C39" s="395" t="s">
        <v>768</v>
      </c>
      <c r="D39" s="424"/>
      <c r="E39" s="425"/>
      <c r="F39" s="426"/>
      <c r="G39" s="426" t="str">
        <f t="shared" si="2"/>
        <v> </v>
      </c>
    </row>
    <row r="40" spans="1:7" s="402" customFormat="1" ht="27">
      <c r="A40" s="406"/>
      <c r="C40" s="395" t="s">
        <v>993</v>
      </c>
      <c r="D40" s="424"/>
      <c r="E40" s="425"/>
      <c r="F40" s="426"/>
      <c r="G40" s="426" t="str">
        <f t="shared" si="2"/>
        <v> </v>
      </c>
    </row>
    <row r="41" spans="1:7" s="402" customFormat="1" ht="13.5">
      <c r="A41" s="406"/>
      <c r="C41" s="395" t="s">
        <v>748</v>
      </c>
      <c r="D41" s="424"/>
      <c r="E41" s="425"/>
      <c r="F41" s="426"/>
      <c r="G41" s="426" t="str">
        <f t="shared" si="2"/>
        <v> </v>
      </c>
    </row>
    <row r="42" spans="1:7" s="402" customFormat="1" ht="13.5">
      <c r="A42" s="406"/>
      <c r="B42" s="402" t="s">
        <v>766</v>
      </c>
      <c r="C42" s="395"/>
      <c r="D42" s="424"/>
      <c r="E42" s="425"/>
      <c r="F42" s="426"/>
      <c r="G42" s="426" t="str">
        <f t="shared" si="2"/>
        <v> </v>
      </c>
    </row>
    <row r="43" spans="1:7" s="402" customFormat="1" ht="13.5">
      <c r="A43" s="406"/>
      <c r="B43" s="402" t="s">
        <v>743</v>
      </c>
      <c r="C43" s="395" t="s">
        <v>994</v>
      </c>
      <c r="D43" s="424" t="s">
        <v>15</v>
      </c>
      <c r="E43" s="425">
        <v>1</v>
      </c>
      <c r="F43" s="426"/>
      <c r="G43" s="426">
        <f t="shared" si="2"/>
        <v>0</v>
      </c>
    </row>
    <row r="44" spans="1:7" s="402" customFormat="1" ht="13.5">
      <c r="A44" s="406"/>
      <c r="C44" s="395"/>
      <c r="D44" s="424"/>
      <c r="E44" s="425"/>
      <c r="F44" s="426"/>
      <c r="G44" s="426" t="str">
        <f t="shared" si="2"/>
        <v> </v>
      </c>
    </row>
    <row r="45" spans="1:7" s="402" customFormat="1" ht="13.5">
      <c r="A45" s="406">
        <f>1+COUNT(A$2:A44)</f>
        <v>6</v>
      </c>
      <c r="C45" s="395" t="s">
        <v>997</v>
      </c>
      <c r="D45" s="424"/>
      <c r="E45" s="425"/>
      <c r="F45" s="426"/>
      <c r="G45" s="426" t="str">
        <f t="shared" si="2"/>
        <v> </v>
      </c>
    </row>
    <row r="46" spans="1:7" s="402" customFormat="1" ht="27">
      <c r="A46" s="406"/>
      <c r="C46" s="395" t="s">
        <v>998</v>
      </c>
      <c r="D46" s="424"/>
      <c r="E46" s="425"/>
      <c r="F46" s="426"/>
      <c r="G46" s="426" t="str">
        <f t="shared" si="2"/>
        <v> </v>
      </c>
    </row>
    <row r="47" spans="1:7" s="402" customFormat="1" ht="13.5">
      <c r="A47" s="406"/>
      <c r="B47" s="402" t="s">
        <v>766</v>
      </c>
      <c r="C47" s="395" t="s">
        <v>999</v>
      </c>
      <c r="D47" s="424"/>
      <c r="E47" s="425"/>
      <c r="F47" s="426"/>
      <c r="G47" s="426" t="str">
        <f t="shared" si="2"/>
        <v> </v>
      </c>
    </row>
    <row r="48" spans="1:7" s="402" customFormat="1" ht="13.5">
      <c r="A48" s="406"/>
      <c r="B48" s="402" t="s">
        <v>743</v>
      </c>
      <c r="C48" s="395" t="s">
        <v>1000</v>
      </c>
      <c r="D48" s="424"/>
      <c r="E48" s="425"/>
      <c r="F48" s="426"/>
      <c r="G48" s="426" t="str">
        <f t="shared" si="2"/>
        <v> </v>
      </c>
    </row>
    <row r="49" spans="1:7" s="402" customFormat="1" ht="13.5">
      <c r="A49" s="406"/>
      <c r="C49" s="395" t="s">
        <v>1001</v>
      </c>
      <c r="D49" s="424"/>
      <c r="E49" s="425"/>
      <c r="F49" s="426"/>
      <c r="G49" s="426" t="str">
        <f t="shared" si="2"/>
        <v> </v>
      </c>
    </row>
    <row r="50" spans="1:7" s="402" customFormat="1" ht="13.5">
      <c r="A50" s="406"/>
      <c r="C50" s="395" t="s">
        <v>748</v>
      </c>
      <c r="D50" s="424" t="s">
        <v>15</v>
      </c>
      <c r="E50" s="425">
        <v>2</v>
      </c>
      <c r="F50" s="426"/>
      <c r="G50" s="426">
        <f t="shared" si="2"/>
        <v>0</v>
      </c>
    </row>
    <row r="51" spans="2:3" ht="13.5">
      <c r="B51" s="490"/>
      <c r="C51" s="491"/>
    </row>
    <row r="52" spans="1:24" s="439" customFormat="1" ht="13.5">
      <c r="A52" s="436"/>
      <c r="B52" s="405"/>
      <c r="C52" s="437" t="s">
        <v>8</v>
      </c>
      <c r="D52" s="459"/>
      <c r="E52" s="460"/>
      <c r="F52" s="452"/>
      <c r="G52" s="452">
        <f>SUM(G11:G51)</f>
        <v>0</v>
      </c>
      <c r="H52" s="402"/>
      <c r="I52" s="402"/>
      <c r="J52" s="402"/>
      <c r="K52" s="402"/>
      <c r="L52" s="402"/>
      <c r="M52" s="402"/>
      <c r="N52" s="402"/>
      <c r="O52" s="402"/>
      <c r="P52" s="402"/>
      <c r="Q52" s="402"/>
      <c r="R52" s="402"/>
      <c r="S52" s="402"/>
      <c r="T52" s="402"/>
      <c r="U52" s="402"/>
      <c r="V52" s="402"/>
      <c r="W52" s="402"/>
      <c r="X52" s="402"/>
    </row>
    <row r="53" ht="13.5">
      <c r="C53" s="407"/>
    </row>
    <row r="54" spans="1:7" s="402" customFormat="1" ht="13.5">
      <c r="A54" s="406">
        <f>1+COUNT(A$2:A53)</f>
        <v>7</v>
      </c>
      <c r="C54" s="407" t="s">
        <v>782</v>
      </c>
      <c r="D54" s="424" t="s">
        <v>783</v>
      </c>
      <c r="E54" s="425">
        <v>3</v>
      </c>
      <c r="F54" s="426"/>
      <c r="G54" s="426">
        <f>G52*E54/100</f>
        <v>0</v>
      </c>
    </row>
    <row r="55" spans="1:7" s="402" customFormat="1" ht="13.5">
      <c r="A55" s="406"/>
      <c r="C55" s="407"/>
      <c r="D55" s="424"/>
      <c r="E55" s="425"/>
      <c r="F55" s="426"/>
      <c r="G55" s="426"/>
    </row>
    <row r="56" spans="1:7" s="402" customFormat="1" ht="27">
      <c r="A56" s="406">
        <f>1+COUNT(A$2:A55)</f>
        <v>8</v>
      </c>
      <c r="C56" s="407" t="s">
        <v>784</v>
      </c>
      <c r="D56" s="424" t="s">
        <v>783</v>
      </c>
      <c r="E56" s="425">
        <v>2</v>
      </c>
      <c r="F56" s="426"/>
      <c r="G56" s="426">
        <f>G52*E56/100</f>
        <v>0</v>
      </c>
    </row>
    <row r="57" spans="1:7" s="402" customFormat="1" ht="13.5">
      <c r="A57" s="406"/>
      <c r="C57" s="407"/>
      <c r="D57" s="424"/>
      <c r="E57" s="425"/>
      <c r="F57" s="426"/>
      <c r="G57" s="426"/>
    </row>
    <row r="58" spans="1:7" s="402" customFormat="1" ht="54.75">
      <c r="A58" s="406">
        <f>1+COUNT(A$2:A57)</f>
        <v>9</v>
      </c>
      <c r="C58" s="407" t="s">
        <v>785</v>
      </c>
      <c r="D58" s="424" t="s">
        <v>783</v>
      </c>
      <c r="E58" s="425">
        <v>1</v>
      </c>
      <c r="F58" s="426"/>
      <c r="G58" s="426">
        <f>G52*E58/100</f>
        <v>0</v>
      </c>
    </row>
    <row r="59" spans="1:7" s="402" customFormat="1" ht="13.5">
      <c r="A59" s="406"/>
      <c r="C59" s="407"/>
      <c r="D59" s="424"/>
      <c r="E59" s="425"/>
      <c r="F59" s="426"/>
      <c r="G59" s="426" t="str">
        <f>IF(E59&lt;&gt;0,E59*F59," ")</f>
        <v> </v>
      </c>
    </row>
    <row r="60" spans="1:7" s="402" customFormat="1" ht="13.5">
      <c r="A60" s="436"/>
      <c r="B60" s="405"/>
      <c r="C60" s="437" t="str">
        <f>C1</f>
        <v>KLIMATI - OGREVANJE IN HLAJENJE</v>
      </c>
      <c r="D60" s="459"/>
      <c r="E60" s="460"/>
      <c r="F60" s="452"/>
      <c r="G60" s="452">
        <f>SUM(G52:G59)</f>
        <v>0</v>
      </c>
    </row>
    <row r="61" spans="1:7" s="402" customFormat="1" ht="13.5">
      <c r="A61" s="406"/>
      <c r="C61" s="407"/>
      <c r="D61" s="424"/>
      <c r="E61" s="425"/>
      <c r="F61" s="426"/>
      <c r="G61" s="426"/>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1"/>
  <headerFooter alignWithMargins="0">
    <oddHeader>&amp;R             PINSS d.o.o. Nova Gorica</oddHeader>
    <oddFooter>&amp;L             &amp;F&amp;RStran &amp;P (&amp;N)</oddFooter>
  </headerFooter>
</worksheet>
</file>

<file path=xl/worksheets/sheet3.xml><?xml version="1.0" encoding="utf-8"?>
<worksheet xmlns="http://schemas.openxmlformats.org/spreadsheetml/2006/main" xmlns:r="http://schemas.openxmlformats.org/officeDocument/2006/relationships">
  <sheetPr>
    <tabColor indexed="55"/>
  </sheetPr>
  <dimension ref="A2:IO33"/>
  <sheetViews>
    <sheetView view="pageBreakPreview" zoomScale="85" zoomScaleNormal="50" zoomScaleSheetLayoutView="85" zoomScalePageLayoutView="0" workbookViewId="0" topLeftCell="A1">
      <selection activeCell="A1" sqref="A1"/>
    </sheetView>
  </sheetViews>
  <sheetFormatPr defaultColWidth="9.125" defaultRowHeight="12.75"/>
  <cols>
    <col min="1" max="1" width="6.50390625" style="32" customWidth="1"/>
    <col min="2" max="2" width="53.50390625" style="33" customWidth="1"/>
    <col min="3" max="3" width="13.50390625" style="34" customWidth="1"/>
    <col min="4" max="4" width="13.375" style="15" customWidth="1"/>
    <col min="5" max="5" width="11.625" style="15" customWidth="1"/>
    <col min="6" max="6" width="14.75390625" style="15" customWidth="1"/>
    <col min="7" max="248" width="9.125" style="35" customWidth="1"/>
    <col min="249" max="16384" width="9.125" style="36" customWidth="1"/>
  </cols>
  <sheetData>
    <row r="2" spans="1:3" ht="15">
      <c r="A2" s="37"/>
      <c r="B2" s="38" t="s">
        <v>13</v>
      </c>
      <c r="C2" s="39"/>
    </row>
    <row r="3" spans="1:3" ht="15">
      <c r="A3" s="37"/>
      <c r="B3" s="38"/>
      <c r="C3" s="39"/>
    </row>
    <row r="4" spans="1:249" s="35" customFormat="1" ht="15">
      <c r="A4" s="40"/>
      <c r="B4" s="41"/>
      <c r="C4" s="42"/>
      <c r="D4" s="15"/>
      <c r="E4" s="15"/>
      <c r="F4" s="15"/>
      <c r="IO4" s="36"/>
    </row>
    <row r="5" spans="1:249" s="35" customFormat="1" ht="15">
      <c r="A5" s="43">
        <v>1</v>
      </c>
      <c r="B5" s="41" t="s">
        <v>14</v>
      </c>
      <c r="C5" s="43" t="s">
        <v>15</v>
      </c>
      <c r="D5" s="15">
        <v>1</v>
      </c>
      <c r="E5" s="15"/>
      <c r="F5" s="15">
        <f>+D5*E5</f>
        <v>0</v>
      </c>
      <c r="IO5" s="36"/>
    </row>
    <row r="6" spans="1:249" s="35" customFormat="1" ht="15">
      <c r="A6" s="40"/>
      <c r="B6" s="41"/>
      <c r="C6" s="44"/>
      <c r="D6" s="15"/>
      <c r="E6" s="15"/>
      <c r="F6" s="15"/>
      <c r="IO6" s="36"/>
    </row>
    <row r="7" spans="1:249" s="35" customFormat="1" ht="15">
      <c r="A7" s="43">
        <v>2</v>
      </c>
      <c r="B7" s="41" t="s">
        <v>16</v>
      </c>
      <c r="C7" s="43" t="s">
        <v>17</v>
      </c>
      <c r="D7" s="15">
        <v>235.85</v>
      </c>
      <c r="E7" s="15"/>
      <c r="F7" s="15">
        <f>+D7*E7</f>
        <v>0</v>
      </c>
      <c r="IO7" s="36"/>
    </row>
    <row r="8" spans="1:249" s="35" customFormat="1" ht="15">
      <c r="A8" s="40"/>
      <c r="B8" s="41"/>
      <c r="C8" s="44"/>
      <c r="D8" s="15"/>
      <c r="E8" s="15"/>
      <c r="F8" s="15"/>
      <c r="IO8" s="36"/>
    </row>
    <row r="9" spans="1:249" s="35" customFormat="1" ht="15">
      <c r="A9" s="40">
        <v>3</v>
      </c>
      <c r="B9" s="41" t="s">
        <v>18</v>
      </c>
      <c r="C9" s="43" t="s">
        <v>15</v>
      </c>
      <c r="D9" s="15">
        <v>24</v>
      </c>
      <c r="E9" s="15"/>
      <c r="F9" s="15">
        <f>+D9*E9</f>
        <v>0</v>
      </c>
      <c r="IO9" s="36"/>
    </row>
    <row r="10" spans="1:249" s="35" customFormat="1" ht="15">
      <c r="A10" s="40"/>
      <c r="B10" s="41"/>
      <c r="C10" s="44"/>
      <c r="D10" s="15"/>
      <c r="E10" s="15"/>
      <c r="F10" s="15"/>
      <c r="IO10" s="36"/>
    </row>
    <row r="11" spans="1:249" s="35" customFormat="1" ht="15">
      <c r="A11" s="40">
        <v>4</v>
      </c>
      <c r="B11" s="41" t="s">
        <v>19</v>
      </c>
      <c r="C11" s="43" t="s">
        <v>15</v>
      </c>
      <c r="D11" s="15">
        <v>1</v>
      </c>
      <c r="E11" s="15"/>
      <c r="F11" s="15">
        <f>+D11*E11</f>
        <v>0</v>
      </c>
      <c r="IO11" s="36"/>
    </row>
    <row r="12" spans="1:249" s="35" customFormat="1" ht="15">
      <c r="A12" s="40"/>
      <c r="B12" s="41"/>
      <c r="C12" s="44"/>
      <c r="D12" s="15"/>
      <c r="E12" s="15"/>
      <c r="F12" s="15"/>
      <c r="IO12" s="36"/>
    </row>
    <row r="13" spans="1:249" s="35" customFormat="1" ht="15">
      <c r="A13" s="40">
        <v>5</v>
      </c>
      <c r="B13" s="41" t="s">
        <v>20</v>
      </c>
      <c r="C13" s="43" t="s">
        <v>15</v>
      </c>
      <c r="D13" s="15">
        <v>1</v>
      </c>
      <c r="E13" s="15"/>
      <c r="F13" s="15">
        <f>+D13*E13</f>
        <v>0</v>
      </c>
      <c r="IO13" s="36"/>
    </row>
    <row r="14" spans="1:249" s="35" customFormat="1" ht="15">
      <c r="A14" s="40"/>
      <c r="B14" s="41"/>
      <c r="C14" s="44"/>
      <c r="D14" s="15"/>
      <c r="E14" s="15"/>
      <c r="F14" s="15"/>
      <c r="IO14" s="36"/>
    </row>
    <row r="15" spans="1:249" s="35" customFormat="1" ht="15">
      <c r="A15" s="40">
        <v>6</v>
      </c>
      <c r="B15" s="41" t="s">
        <v>21</v>
      </c>
      <c r="C15" s="43" t="s">
        <v>15</v>
      </c>
      <c r="D15" s="15">
        <v>1</v>
      </c>
      <c r="E15" s="15"/>
      <c r="F15" s="15">
        <f>+D15*E15</f>
        <v>0</v>
      </c>
      <c r="IO15" s="36"/>
    </row>
    <row r="16" spans="1:249" s="35" customFormat="1" ht="15">
      <c r="A16" s="40"/>
      <c r="B16" s="41"/>
      <c r="C16" s="43"/>
      <c r="D16" s="15"/>
      <c r="E16" s="15"/>
      <c r="F16" s="15" t="s">
        <v>22</v>
      </c>
      <c r="IO16" s="36"/>
    </row>
    <row r="17" spans="1:249" s="35" customFormat="1" ht="46.5">
      <c r="A17" s="40">
        <v>7</v>
      </c>
      <c r="B17" s="41" t="s">
        <v>23</v>
      </c>
      <c r="C17" s="45" t="s">
        <v>24</v>
      </c>
      <c r="D17" s="15">
        <v>1</v>
      </c>
      <c r="E17" s="15"/>
      <c r="F17" s="15">
        <f>+D17*E17</f>
        <v>0</v>
      </c>
      <c r="IO17" s="36"/>
    </row>
    <row r="18" spans="1:249" s="35" customFormat="1" ht="15">
      <c r="A18" s="40"/>
      <c r="B18" s="41"/>
      <c r="C18" s="43"/>
      <c r="D18" s="15"/>
      <c r="E18" s="15"/>
      <c r="F18" s="15" t="s">
        <v>22</v>
      </c>
      <c r="IO18" s="36"/>
    </row>
    <row r="19" spans="1:249" s="35" customFormat="1" ht="30.75">
      <c r="A19" s="40">
        <v>8</v>
      </c>
      <c r="B19" s="41" t="s">
        <v>25</v>
      </c>
      <c r="C19" s="43" t="s">
        <v>24</v>
      </c>
      <c r="D19" s="15">
        <v>1</v>
      </c>
      <c r="E19" s="15"/>
      <c r="F19" s="15">
        <f>+D19*E19</f>
        <v>0</v>
      </c>
      <c r="IO19" s="36"/>
    </row>
    <row r="20" spans="1:249" s="35" customFormat="1" ht="15">
      <c r="A20" s="46"/>
      <c r="B20" s="41"/>
      <c r="C20" s="43"/>
      <c r="D20" s="15"/>
      <c r="E20" s="15"/>
      <c r="F20" s="15" t="s">
        <v>22</v>
      </c>
      <c r="IO20" s="36"/>
    </row>
    <row r="21" spans="2:6" ht="15">
      <c r="B21" s="47" t="s">
        <v>26</v>
      </c>
      <c r="C21" s="48"/>
      <c r="D21" s="49"/>
      <c r="E21" s="49"/>
      <c r="F21" s="50">
        <f>SUM(F5:F19)</f>
        <v>0</v>
      </c>
    </row>
    <row r="26" ht="15">
      <c r="B26" s="36"/>
    </row>
    <row r="27" spans="2:6" ht="15">
      <c r="B27" s="36"/>
      <c r="C27" s="51"/>
      <c r="D27" s="52"/>
      <c r="E27" s="52"/>
      <c r="F27" s="52"/>
    </row>
    <row r="28" spans="2:6" ht="15">
      <c r="B28" s="36"/>
      <c r="C28" s="53"/>
      <c r="D28" s="52"/>
      <c r="E28" s="52"/>
      <c r="F28" s="52"/>
    </row>
    <row r="29" spans="2:3" ht="15">
      <c r="B29" s="36"/>
      <c r="C29" s="54"/>
    </row>
    <row r="30" ht="15">
      <c r="B30" s="55"/>
    </row>
    <row r="31" spans="2:6" ht="15">
      <c r="B31" s="745"/>
      <c r="C31" s="745"/>
      <c r="D31" s="745"/>
      <c r="E31" s="745"/>
      <c r="F31" s="745"/>
    </row>
    <row r="32" ht="15">
      <c r="B32" s="56"/>
    </row>
    <row r="33" ht="15">
      <c r="B33" s="57"/>
    </row>
  </sheetData>
  <sheetProtection selectLockedCells="1" selectUnlockedCells="1"/>
  <mergeCells count="1">
    <mergeCell ref="B31:F31"/>
  </mergeCells>
  <printOptions/>
  <pageMargins left="0.9840277777777777" right="0.19652777777777777" top="0.7875" bottom="0.7875" header="0.5118055555555555" footer="0.5118055555555555"/>
  <pageSetup horizontalDpi="300" verticalDpi="300" orientation="portrait" paperSize="9" scale="70" r:id="rId1"/>
</worksheet>
</file>

<file path=xl/worksheets/sheet30.xml><?xml version="1.0" encoding="utf-8"?>
<worksheet xmlns="http://schemas.openxmlformats.org/spreadsheetml/2006/main" xmlns:r="http://schemas.openxmlformats.org/officeDocument/2006/relationships">
  <dimension ref="A1:X73"/>
  <sheetViews>
    <sheetView view="pageBreakPreview" zoomScaleNormal="12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5.625" style="406" customWidth="1"/>
    <col min="2" max="2" width="5.625" style="402" customWidth="1"/>
    <col min="3" max="3" width="50.625" style="400" customWidth="1"/>
    <col min="4" max="4" width="6.625" style="424" customWidth="1"/>
    <col min="5" max="5" width="7.625" style="425" customWidth="1"/>
    <col min="6" max="6" width="8.625" style="426" bestFit="1" customWidth="1"/>
    <col min="7" max="7" width="4.00390625" style="426" bestFit="1" customWidth="1"/>
    <col min="8" max="10" width="9.375" style="402" customWidth="1"/>
    <col min="11" max="24" width="9.125" style="402" customWidth="1"/>
    <col min="25" max="16384" width="9.125" style="395" customWidth="1"/>
  </cols>
  <sheetData>
    <row r="1" spans="1:7" ht="14.25">
      <c r="A1" s="411" t="s">
        <v>1116</v>
      </c>
      <c r="B1" s="397"/>
      <c r="C1" s="411" t="s">
        <v>1117</v>
      </c>
      <c r="D1" s="411"/>
      <c r="E1" s="453"/>
      <c r="F1" s="443"/>
      <c r="G1" s="443">
        <f>+G73</f>
        <v>0</v>
      </c>
    </row>
    <row r="3" spans="1:7" ht="13.5">
      <c r="A3" s="416" t="s">
        <v>736</v>
      </c>
      <c r="B3" s="417"/>
      <c r="C3" s="454" t="s">
        <v>653</v>
      </c>
      <c r="D3" s="455" t="s">
        <v>737</v>
      </c>
      <c r="E3" s="456" t="s">
        <v>738</v>
      </c>
      <c r="F3" s="444" t="s">
        <v>739</v>
      </c>
      <c r="G3" s="444" t="s">
        <v>740</v>
      </c>
    </row>
    <row r="4" ht="13.5">
      <c r="G4" s="426" t="str">
        <f>IF(E4&lt;&gt;0,E4*F4," ")</f>
        <v> </v>
      </c>
    </row>
    <row r="5" spans="1:3" ht="13.5">
      <c r="A5" s="406">
        <f>1+COUNT(A$2:A3)</f>
        <v>1</v>
      </c>
      <c r="C5" s="400" t="s">
        <v>1118</v>
      </c>
    </row>
    <row r="6" spans="3:7" ht="82.5">
      <c r="C6" s="400" t="s">
        <v>1119</v>
      </c>
      <c r="G6" s="426" t="str">
        <f>IF(E6&lt;&gt;0,E6*F6," ")</f>
        <v> </v>
      </c>
    </row>
    <row r="7" ht="13.5">
      <c r="C7" s="400" t="s">
        <v>1120</v>
      </c>
    </row>
    <row r="8" spans="2:3" ht="13.5">
      <c r="B8" s="402" t="s">
        <v>766</v>
      </c>
      <c r="C8" s="400" t="s">
        <v>1121</v>
      </c>
    </row>
    <row r="9" spans="1:7" s="402" customFormat="1" ht="13.5">
      <c r="A9" s="406"/>
      <c r="B9" s="402" t="s">
        <v>743</v>
      </c>
      <c r="C9" s="400" t="s">
        <v>1122</v>
      </c>
      <c r="D9" s="424"/>
      <c r="E9" s="425"/>
      <c r="F9" s="426"/>
      <c r="G9" s="426"/>
    </row>
    <row r="10" spans="1:7" s="402" customFormat="1" ht="13.5">
      <c r="A10" s="406"/>
      <c r="C10" s="400" t="s">
        <v>1123</v>
      </c>
      <c r="D10" s="424"/>
      <c r="E10" s="425"/>
      <c r="F10" s="426"/>
      <c r="G10" s="426"/>
    </row>
    <row r="11" spans="1:7" s="402" customFormat="1" ht="13.5">
      <c r="A11" s="406"/>
      <c r="C11" s="400" t="s">
        <v>1124</v>
      </c>
      <c r="D11" s="424"/>
      <c r="E11" s="425"/>
      <c r="F11" s="426"/>
      <c r="G11" s="426" t="str">
        <f>IF(E11&lt;&gt;0,E11*F11," ")</f>
        <v> </v>
      </c>
    </row>
    <row r="12" spans="1:7" s="402" customFormat="1" ht="13.5">
      <c r="A12" s="406"/>
      <c r="C12" s="400" t="s">
        <v>1125</v>
      </c>
      <c r="D12" s="424"/>
      <c r="E12" s="425"/>
      <c r="F12" s="426"/>
      <c r="G12" s="426"/>
    </row>
    <row r="13" spans="1:7" s="402" customFormat="1" ht="13.5">
      <c r="A13" s="406"/>
      <c r="C13" s="400" t="s">
        <v>1126</v>
      </c>
      <c r="D13" s="424"/>
      <c r="E13" s="425"/>
      <c r="F13" s="426"/>
      <c r="G13" s="426"/>
    </row>
    <row r="14" spans="1:7" s="402" customFormat="1" ht="13.5">
      <c r="A14" s="406"/>
      <c r="C14" s="400" t="s">
        <v>1127</v>
      </c>
      <c r="D14" s="424"/>
      <c r="E14" s="425"/>
      <c r="F14" s="426"/>
      <c r="G14" s="426"/>
    </row>
    <row r="15" spans="1:7" s="402" customFormat="1" ht="13.5">
      <c r="A15" s="406"/>
      <c r="C15" s="400" t="s">
        <v>1128</v>
      </c>
      <c r="D15" s="424"/>
      <c r="E15" s="425"/>
      <c r="F15" s="426"/>
      <c r="G15" s="426"/>
    </row>
    <row r="16" spans="1:7" s="402" customFormat="1" ht="13.5">
      <c r="A16" s="406"/>
      <c r="C16" s="400" t="s">
        <v>1129</v>
      </c>
      <c r="D16" s="424"/>
      <c r="E16" s="425"/>
      <c r="F16" s="426"/>
      <c r="G16" s="426"/>
    </row>
    <row r="17" spans="1:7" s="402" customFormat="1" ht="13.5">
      <c r="A17" s="406"/>
      <c r="C17" s="400" t="s">
        <v>748</v>
      </c>
      <c r="D17" s="424" t="s">
        <v>15</v>
      </c>
      <c r="E17" s="425">
        <v>1</v>
      </c>
      <c r="F17" s="426"/>
      <c r="G17" s="426">
        <f>IF(E17&lt;&gt;0,E17*F17," ")</f>
        <v>0</v>
      </c>
    </row>
    <row r="19" spans="1:7" s="402" customFormat="1" ht="13.5">
      <c r="A19" s="406">
        <f>1+COUNT(A$2:A18)</f>
        <v>2</v>
      </c>
      <c r="C19" s="400" t="s">
        <v>1130</v>
      </c>
      <c r="D19" s="424"/>
      <c r="E19" s="425"/>
      <c r="F19" s="426"/>
      <c r="G19" s="426"/>
    </row>
    <row r="20" spans="1:7" s="402" customFormat="1" ht="82.5">
      <c r="A20" s="406"/>
      <c r="C20" s="400" t="s">
        <v>1131</v>
      </c>
      <c r="D20" s="424"/>
      <c r="E20" s="425"/>
      <c r="F20" s="426"/>
      <c r="G20" s="426" t="str">
        <f>IF(E20&lt;&gt;0,E20*F20," ")</f>
        <v> </v>
      </c>
    </row>
    <row r="21" spans="1:7" s="402" customFormat="1" ht="13.5">
      <c r="A21" s="406"/>
      <c r="C21" s="400" t="s">
        <v>1120</v>
      </c>
      <c r="D21" s="424"/>
      <c r="E21" s="425"/>
      <c r="F21" s="426"/>
      <c r="G21" s="426"/>
    </row>
    <row r="22" spans="1:7" s="402" customFormat="1" ht="13.5">
      <c r="A22" s="406"/>
      <c r="B22" s="402" t="s">
        <v>766</v>
      </c>
      <c r="C22" s="400" t="s">
        <v>1121</v>
      </c>
      <c r="D22" s="424"/>
      <c r="E22" s="425"/>
      <c r="F22" s="426"/>
      <c r="G22" s="426" t="str">
        <f>IF(E22&lt;&gt;0,E22*F22," ")</f>
        <v> </v>
      </c>
    </row>
    <row r="23" spans="1:7" s="402" customFormat="1" ht="13.5">
      <c r="A23" s="406"/>
      <c r="B23" s="402" t="s">
        <v>743</v>
      </c>
      <c r="C23" s="400" t="s">
        <v>1132</v>
      </c>
      <c r="D23" s="424"/>
      <c r="E23" s="425"/>
      <c r="F23" s="426"/>
      <c r="G23" s="426"/>
    </row>
    <row r="24" spans="1:7" s="402" customFormat="1" ht="13.5">
      <c r="A24" s="406"/>
      <c r="C24" s="400" t="s">
        <v>986</v>
      </c>
      <c r="D24" s="424"/>
      <c r="E24" s="425"/>
      <c r="F24" s="426"/>
      <c r="G24" s="426"/>
    </row>
    <row r="25" spans="1:7" s="402" customFormat="1" ht="13.5">
      <c r="A25" s="406"/>
      <c r="C25" s="400" t="s">
        <v>1133</v>
      </c>
      <c r="D25" s="424"/>
      <c r="E25" s="425"/>
      <c r="F25" s="426"/>
      <c r="G25" s="426"/>
    </row>
    <row r="26" spans="1:7" s="402" customFormat="1" ht="13.5">
      <c r="A26" s="406"/>
      <c r="C26" s="400" t="s">
        <v>1134</v>
      </c>
      <c r="D26" s="424"/>
      <c r="E26" s="425"/>
      <c r="F26" s="426"/>
      <c r="G26" s="426"/>
    </row>
    <row r="27" spans="1:7" s="402" customFormat="1" ht="13.5">
      <c r="A27" s="406"/>
      <c r="C27" s="400" t="s">
        <v>748</v>
      </c>
      <c r="D27" s="424" t="s">
        <v>15</v>
      </c>
      <c r="E27" s="425">
        <v>1</v>
      </c>
      <c r="F27" s="426"/>
      <c r="G27" s="426">
        <f>IF(E27&lt;&gt;0,E27*F27," ")</f>
        <v>0</v>
      </c>
    </row>
    <row r="29" spans="1:7" s="402" customFormat="1" ht="13.5">
      <c r="A29" s="406">
        <f>1+COUNT(A$2:A28)</f>
        <v>3</v>
      </c>
      <c r="C29" s="400" t="s">
        <v>1135</v>
      </c>
      <c r="D29" s="424"/>
      <c r="E29" s="425"/>
      <c r="F29" s="426"/>
      <c r="G29" s="426"/>
    </row>
    <row r="30" spans="1:7" s="402" customFormat="1" ht="27">
      <c r="A30" s="406"/>
      <c r="C30" s="400" t="s">
        <v>1136</v>
      </c>
      <c r="D30" s="424"/>
      <c r="E30" s="425"/>
      <c r="F30" s="426"/>
      <c r="G30" s="426" t="str">
        <f>IF(E30&lt;&gt;0,E30*F30," ")</f>
        <v> </v>
      </c>
    </row>
    <row r="31" spans="1:7" s="402" customFormat="1" ht="13.5">
      <c r="A31" s="406"/>
      <c r="B31" s="402" t="s">
        <v>766</v>
      </c>
      <c r="C31" s="400" t="s">
        <v>1121</v>
      </c>
      <c r="D31" s="424"/>
      <c r="E31" s="425"/>
      <c r="F31" s="426"/>
      <c r="G31" s="426"/>
    </row>
    <row r="32" spans="1:7" s="402" customFormat="1" ht="13.5">
      <c r="A32" s="406"/>
      <c r="B32" s="402" t="s">
        <v>743</v>
      </c>
      <c r="C32" s="400"/>
      <c r="D32" s="424"/>
      <c r="E32" s="425"/>
      <c r="F32" s="426"/>
      <c r="G32" s="426" t="str">
        <f>IF(E32&lt;&gt;0,E32*F32," ")</f>
        <v> </v>
      </c>
    </row>
    <row r="33" spans="1:7" s="402" customFormat="1" ht="13.5">
      <c r="A33" s="406"/>
      <c r="C33" s="400" t="s">
        <v>748</v>
      </c>
      <c r="D33" s="424" t="s">
        <v>15</v>
      </c>
      <c r="E33" s="425">
        <v>1</v>
      </c>
      <c r="F33" s="426"/>
      <c r="G33" s="426">
        <f>IF(E33&lt;&gt;0,E33*F33," ")</f>
        <v>0</v>
      </c>
    </row>
    <row r="35" spans="1:7" s="402" customFormat="1" ht="13.5">
      <c r="A35" s="406">
        <f>1+COUNT(A$2:A34)</f>
        <v>4</v>
      </c>
      <c r="C35" s="400" t="s">
        <v>1137</v>
      </c>
      <c r="D35" s="424"/>
      <c r="E35" s="425"/>
      <c r="F35" s="426"/>
      <c r="G35" s="426"/>
    </row>
    <row r="36" spans="1:7" s="402" customFormat="1" ht="27">
      <c r="A36" s="406"/>
      <c r="C36" s="400" t="s">
        <v>1138</v>
      </c>
      <c r="D36" s="424"/>
      <c r="E36" s="425"/>
      <c r="F36" s="426"/>
      <c r="G36" s="426" t="str">
        <f>IF(E36&lt;&gt;0,E36*F36," ")</f>
        <v> </v>
      </c>
    </row>
    <row r="37" spans="1:7" s="402" customFormat="1" ht="13.5">
      <c r="A37" s="406"/>
      <c r="C37" s="400" t="s">
        <v>748</v>
      </c>
      <c r="D37" s="424"/>
      <c r="E37" s="425"/>
      <c r="F37" s="426"/>
      <c r="G37" s="426"/>
    </row>
    <row r="38" spans="1:7" s="402" customFormat="1" ht="13.5">
      <c r="A38" s="406"/>
      <c r="B38" s="402" t="s">
        <v>743</v>
      </c>
      <c r="C38" s="400" t="s">
        <v>1139</v>
      </c>
      <c r="D38" s="424" t="s">
        <v>750</v>
      </c>
      <c r="E38" s="425">
        <v>7</v>
      </c>
      <c r="F38" s="426"/>
      <c r="G38" s="426">
        <f>IF(E38&lt;&gt;0,E38*F38," ")</f>
        <v>0</v>
      </c>
    </row>
    <row r="39" spans="1:7" s="402" customFormat="1" ht="13.5">
      <c r="A39" s="406"/>
      <c r="B39" s="402" t="s">
        <v>743</v>
      </c>
      <c r="C39" s="400" t="s">
        <v>1140</v>
      </c>
      <c r="D39" s="424" t="s">
        <v>750</v>
      </c>
      <c r="E39" s="425">
        <v>7</v>
      </c>
      <c r="F39" s="426"/>
      <c r="G39" s="426">
        <f>IF(E39&lt;&gt;0,E39*F39," ")</f>
        <v>0</v>
      </c>
    </row>
    <row r="41" spans="1:7" s="402" customFormat="1" ht="13.5">
      <c r="A41" s="406">
        <f>1+COUNT(A$2:A40)</f>
        <v>5</v>
      </c>
      <c r="C41" s="400" t="s">
        <v>1141</v>
      </c>
      <c r="D41" s="424"/>
      <c r="E41" s="425"/>
      <c r="F41" s="426"/>
      <c r="G41" s="426" t="str">
        <f>IF(E41&lt;&gt;0,E41*F41," ")</f>
        <v> </v>
      </c>
    </row>
    <row r="42" spans="1:7" s="402" customFormat="1" ht="27">
      <c r="A42" s="406"/>
      <c r="C42" s="400" t="s">
        <v>1142</v>
      </c>
      <c r="D42" s="424"/>
      <c r="E42" s="425"/>
      <c r="F42" s="426"/>
      <c r="G42" s="426"/>
    </row>
    <row r="43" spans="1:7" s="402" customFormat="1" ht="13.5">
      <c r="A43" s="406"/>
      <c r="C43" s="400"/>
      <c r="D43" s="424" t="s">
        <v>1143</v>
      </c>
      <c r="E43" s="425">
        <v>1</v>
      </c>
      <c r="F43" s="426"/>
      <c r="G43" s="426">
        <f>IF(E43&lt;&gt;0,E43*F43," ")</f>
        <v>0</v>
      </c>
    </row>
    <row r="45" spans="1:7" s="402" customFormat="1" ht="13.5">
      <c r="A45" s="406">
        <f>1+COUNT(A$2:A44)</f>
        <v>6</v>
      </c>
      <c r="C45" s="400" t="s">
        <v>1144</v>
      </c>
      <c r="D45" s="424"/>
      <c r="E45" s="425"/>
      <c r="F45" s="426"/>
      <c r="G45" s="426"/>
    </row>
    <row r="46" spans="1:7" s="402" customFormat="1" ht="27">
      <c r="A46" s="406"/>
      <c r="C46" s="400" t="s">
        <v>1145</v>
      </c>
      <c r="D46" s="424"/>
      <c r="E46" s="425"/>
      <c r="F46" s="426"/>
      <c r="G46" s="426" t="str">
        <f>IF(E46&lt;&gt;0,E46*F46," ")</f>
        <v> </v>
      </c>
    </row>
    <row r="47" spans="1:7" s="402" customFormat="1" ht="13.5">
      <c r="A47" s="406"/>
      <c r="B47" s="402" t="s">
        <v>743</v>
      </c>
      <c r="C47" s="400" t="s">
        <v>1146</v>
      </c>
      <c r="D47" s="424"/>
      <c r="E47" s="425"/>
      <c r="F47" s="426"/>
      <c r="G47" s="426"/>
    </row>
    <row r="48" spans="1:7" s="402" customFormat="1" ht="13.5">
      <c r="A48" s="406"/>
      <c r="C48" s="400" t="s">
        <v>748</v>
      </c>
      <c r="D48" s="424" t="s">
        <v>15</v>
      </c>
      <c r="E48" s="425">
        <v>2</v>
      </c>
      <c r="F48" s="426"/>
      <c r="G48" s="426">
        <f>IF(E48&lt;&gt;0,E48*F48," ")</f>
        <v>0</v>
      </c>
    </row>
    <row r="50" spans="1:7" s="402" customFormat="1" ht="13.5">
      <c r="A50" s="406">
        <f>1+COUNT(A$2:A49)</f>
        <v>7</v>
      </c>
      <c r="C50" s="400" t="s">
        <v>1147</v>
      </c>
      <c r="D50" s="424"/>
      <c r="E50" s="425"/>
      <c r="F50" s="426"/>
      <c r="G50" s="426" t="str">
        <f aca="true" t="shared" si="0" ref="G50:G55">IF(E50&lt;&gt;0,E50*F50," ")</f>
        <v> </v>
      </c>
    </row>
    <row r="51" spans="1:7" s="402" customFormat="1" ht="69">
      <c r="A51" s="406"/>
      <c r="C51" s="400" t="s">
        <v>1148</v>
      </c>
      <c r="D51" s="424"/>
      <c r="E51" s="425"/>
      <c r="F51" s="426"/>
      <c r="G51" s="426" t="str">
        <f t="shared" si="0"/>
        <v> </v>
      </c>
    </row>
    <row r="52" spans="1:7" s="402" customFormat="1" ht="13.5">
      <c r="A52" s="406"/>
      <c r="C52" s="400" t="s">
        <v>748</v>
      </c>
      <c r="D52" s="424"/>
      <c r="E52" s="425"/>
      <c r="F52" s="426"/>
      <c r="G52" s="426" t="str">
        <f t="shared" si="0"/>
        <v> </v>
      </c>
    </row>
    <row r="53" spans="1:7" s="402" customFormat="1" ht="13.5">
      <c r="A53" s="406"/>
      <c r="B53" s="402" t="s">
        <v>766</v>
      </c>
      <c r="C53" s="400" t="s">
        <v>1149</v>
      </c>
      <c r="D53" s="424"/>
      <c r="E53" s="425"/>
      <c r="F53" s="426"/>
      <c r="G53" s="426" t="str">
        <f t="shared" si="0"/>
        <v> </v>
      </c>
    </row>
    <row r="54" spans="1:7" s="402" customFormat="1" ht="13.5">
      <c r="A54" s="406"/>
      <c r="B54" s="402" t="s">
        <v>743</v>
      </c>
      <c r="C54" s="400" t="s">
        <v>1150</v>
      </c>
      <c r="D54" s="424" t="s">
        <v>750</v>
      </c>
      <c r="E54" s="425">
        <v>7</v>
      </c>
      <c r="F54" s="426"/>
      <c r="G54" s="426">
        <f t="shared" si="0"/>
        <v>0</v>
      </c>
    </row>
    <row r="55" spans="1:7" s="402" customFormat="1" ht="13.5">
      <c r="A55" s="406"/>
      <c r="C55" s="400"/>
      <c r="D55" s="424"/>
      <c r="E55" s="425"/>
      <c r="F55" s="426"/>
      <c r="G55" s="426" t="str">
        <f t="shared" si="0"/>
        <v> </v>
      </c>
    </row>
    <row r="56" spans="1:7" s="402" customFormat="1" ht="13.5">
      <c r="A56" s="406">
        <f>1+COUNT(A$2:A55)</f>
        <v>8</v>
      </c>
      <c r="C56" s="400" t="s">
        <v>1151</v>
      </c>
      <c r="D56" s="424"/>
      <c r="E56" s="425"/>
      <c r="F56" s="426"/>
      <c r="G56" s="426"/>
    </row>
    <row r="57" ht="41.25">
      <c r="C57" s="400" t="s">
        <v>1152</v>
      </c>
    </row>
    <row r="58" spans="3:7" ht="13.5">
      <c r="C58" s="400" t="s">
        <v>748</v>
      </c>
      <c r="D58" s="424" t="s">
        <v>123</v>
      </c>
      <c r="E58" s="425">
        <v>10</v>
      </c>
      <c r="G58" s="426">
        <f>+E58*F58</f>
        <v>0</v>
      </c>
    </row>
    <row r="60" spans="1:3" ht="13.5">
      <c r="A60" s="406">
        <f>1+COUNT(A$2:A59)</f>
        <v>9</v>
      </c>
      <c r="C60" s="400" t="s">
        <v>1153</v>
      </c>
    </row>
    <row r="61" ht="41.25">
      <c r="C61" s="400" t="s">
        <v>1154</v>
      </c>
    </row>
    <row r="62" ht="13.5">
      <c r="C62" s="400" t="s">
        <v>757</v>
      </c>
    </row>
    <row r="63" spans="2:7" ht="13.5">
      <c r="B63" s="402" t="s">
        <v>1155</v>
      </c>
      <c r="C63" s="400" t="s">
        <v>1156</v>
      </c>
      <c r="D63" s="424" t="s">
        <v>750</v>
      </c>
      <c r="E63" s="425">
        <v>3</v>
      </c>
      <c r="G63" s="426">
        <f>+E63*F63</f>
        <v>0</v>
      </c>
    </row>
    <row r="64" ht="13.5">
      <c r="G64" s="426" t="str">
        <f>IF(E64&lt;&gt;0,E64*F64," ")</f>
        <v> </v>
      </c>
    </row>
    <row r="65" spans="1:24" s="439" customFormat="1" ht="13.5">
      <c r="A65" s="436"/>
      <c r="B65" s="405"/>
      <c r="C65" s="404" t="s">
        <v>8</v>
      </c>
      <c r="D65" s="459"/>
      <c r="E65" s="460"/>
      <c r="F65" s="452"/>
      <c r="G65" s="452">
        <f>SUM(G3:G64)</f>
        <v>0</v>
      </c>
      <c r="H65" s="402"/>
      <c r="I65" s="402"/>
      <c r="J65" s="402"/>
      <c r="K65" s="402"/>
      <c r="L65" s="402"/>
      <c r="M65" s="402"/>
      <c r="N65" s="402"/>
      <c r="O65" s="402"/>
      <c r="P65" s="402"/>
      <c r="Q65" s="402"/>
      <c r="R65" s="402"/>
      <c r="S65" s="402"/>
      <c r="T65" s="402"/>
      <c r="U65" s="402"/>
      <c r="V65" s="402"/>
      <c r="W65" s="402"/>
      <c r="X65" s="402"/>
    </row>
    <row r="67" spans="1:7" ht="13.5">
      <c r="A67" s="406">
        <f>1+COUNT(A$2:A66)</f>
        <v>10</v>
      </c>
      <c r="C67" s="400" t="s">
        <v>782</v>
      </c>
      <c r="D67" s="424" t="s">
        <v>783</v>
      </c>
      <c r="E67" s="425">
        <v>3</v>
      </c>
      <c r="G67" s="426">
        <f>G65*E67/100</f>
        <v>0</v>
      </c>
    </row>
    <row r="69" spans="1:7" s="402" customFormat="1" ht="27">
      <c r="A69" s="406">
        <f>1+COUNT(A$2:A68)</f>
        <v>11</v>
      </c>
      <c r="C69" s="400" t="s">
        <v>784</v>
      </c>
      <c r="D69" s="424" t="s">
        <v>783</v>
      </c>
      <c r="E69" s="425">
        <v>2</v>
      </c>
      <c r="F69" s="426"/>
      <c r="G69" s="426">
        <f>G65*E69/100</f>
        <v>0</v>
      </c>
    </row>
    <row r="71" spans="1:7" s="402" customFormat="1" ht="54.75">
      <c r="A71" s="406">
        <f>1+COUNT(A$2:A70)</f>
        <v>12</v>
      </c>
      <c r="C71" s="400" t="s">
        <v>785</v>
      </c>
      <c r="D71" s="424" t="s">
        <v>783</v>
      </c>
      <c r="E71" s="425">
        <v>1</v>
      </c>
      <c r="F71" s="426"/>
      <c r="G71" s="426">
        <f>G65*E71/100</f>
        <v>0</v>
      </c>
    </row>
    <row r="72" spans="1:7" s="402" customFormat="1" ht="13.5">
      <c r="A72" s="406"/>
      <c r="C72" s="400"/>
      <c r="D72" s="424"/>
      <c r="E72" s="425"/>
      <c r="F72" s="426"/>
      <c r="G72" s="426" t="str">
        <f>IF(E72&lt;&gt;0,E72*F72," ")</f>
        <v> </v>
      </c>
    </row>
    <row r="73" spans="1:7" s="402" customFormat="1" ht="13.5">
      <c r="A73" s="436"/>
      <c r="B73" s="405"/>
      <c r="C73" s="404" t="str">
        <f>C1</f>
        <v>DX HLAJENJE</v>
      </c>
      <c r="D73" s="459"/>
      <c r="E73" s="460"/>
      <c r="F73" s="452"/>
      <c r="G73" s="452">
        <f>SUM(G65:G72)</f>
        <v>0</v>
      </c>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1"/>
  <headerFooter alignWithMargins="0">
    <oddHeader>&amp;R             PINSS d.o.o. Nova Gorica</oddHeader>
    <oddFooter>&amp;L             &amp;F&amp;RStran &amp;P (&amp;N)</oddFooter>
  </headerFooter>
</worksheet>
</file>

<file path=xl/worksheets/sheet31.xml><?xml version="1.0" encoding="utf-8"?>
<worksheet xmlns="http://schemas.openxmlformats.org/spreadsheetml/2006/main" xmlns:r="http://schemas.openxmlformats.org/officeDocument/2006/relationships">
  <dimension ref="A1:X96"/>
  <sheetViews>
    <sheetView view="pageBreakPreview" zoomScaleNormal="12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5.625" style="406" customWidth="1"/>
    <col min="2" max="2" width="5.625" style="402" customWidth="1"/>
    <col min="3" max="3" width="49.50390625" style="400" customWidth="1"/>
    <col min="4" max="4" width="6.625" style="424" customWidth="1"/>
    <col min="5" max="5" width="8.50390625" style="425" customWidth="1"/>
    <col min="6" max="6" width="8.625" style="426" bestFit="1" customWidth="1"/>
    <col min="7" max="7" width="4.00390625" style="426" bestFit="1" customWidth="1"/>
    <col min="8" max="10" width="9.375" style="402" customWidth="1"/>
    <col min="11" max="24" width="9.125" style="402" customWidth="1"/>
    <col min="25" max="16384" width="9.125" style="395" customWidth="1"/>
  </cols>
  <sheetData>
    <row r="1" spans="1:7" ht="14.25">
      <c r="A1" s="411" t="s">
        <v>1157</v>
      </c>
      <c r="B1" s="397"/>
      <c r="C1" s="411" t="s">
        <v>1158</v>
      </c>
      <c r="D1" s="411"/>
      <c r="E1" s="453"/>
      <c r="F1" s="443"/>
      <c r="G1" s="443">
        <f>+G96</f>
        <v>0</v>
      </c>
    </row>
    <row r="3" spans="1:7" ht="13.5">
      <c r="A3" s="416" t="s">
        <v>736</v>
      </c>
      <c r="B3" s="417"/>
      <c r="C3" s="454" t="s">
        <v>653</v>
      </c>
      <c r="D3" s="455" t="s">
        <v>737</v>
      </c>
      <c r="E3" s="456" t="s">
        <v>738</v>
      </c>
      <c r="F3" s="444" t="s">
        <v>739</v>
      </c>
      <c r="G3" s="444" t="s">
        <v>740</v>
      </c>
    </row>
    <row r="4" ht="13.5">
      <c r="G4" s="426" t="str">
        <f>IF(E4&lt;&gt;0,E4*F4," ")</f>
        <v> </v>
      </c>
    </row>
    <row r="5" spans="1:7" s="395" customFormat="1" ht="13.5">
      <c r="A5" s="406">
        <f>1+COUNT(A$1:A4)</f>
        <v>1</v>
      </c>
      <c r="C5" s="395" t="s">
        <v>1159</v>
      </c>
      <c r="G5" s="395" t="str">
        <f>IF(E5&lt;&gt;0,E5*F5," ")</f>
        <v> </v>
      </c>
    </row>
    <row r="6" spans="3:7" ht="54.75">
      <c r="C6" s="395" t="s">
        <v>1160</v>
      </c>
      <c r="G6" s="426" t="str">
        <f>IF(E6&lt;&gt;0,E6*F6," ")</f>
        <v> </v>
      </c>
    </row>
    <row r="7" spans="3:7" ht="13.5">
      <c r="C7" s="395" t="s">
        <v>1161</v>
      </c>
      <c r="G7" s="426" t="str">
        <f>IF(E7&lt;&gt;0,E7*F7," ")</f>
        <v> </v>
      </c>
    </row>
    <row r="8" spans="1:7" s="402" customFormat="1" ht="13.5">
      <c r="A8" s="406"/>
      <c r="C8" s="395" t="s">
        <v>1162</v>
      </c>
      <c r="D8" s="424"/>
      <c r="E8" s="425"/>
      <c r="F8" s="426"/>
      <c r="G8" s="426" t="str">
        <f>IF(E8&lt;&gt;0,E8*F8," ")</f>
        <v> </v>
      </c>
    </row>
    <row r="9" spans="1:7" s="402" customFormat="1" ht="27">
      <c r="A9" s="406"/>
      <c r="C9" s="395" t="s">
        <v>1163</v>
      </c>
      <c r="D9" s="424"/>
      <c r="E9" s="425"/>
      <c r="F9" s="426"/>
      <c r="G9" s="426"/>
    </row>
    <row r="10" spans="1:7" s="402" customFormat="1" ht="27">
      <c r="A10" s="406"/>
      <c r="C10" s="395" t="s">
        <v>1164</v>
      </c>
      <c r="D10" s="424"/>
      <c r="E10" s="425"/>
      <c r="F10" s="426"/>
      <c r="G10" s="426" t="str">
        <f aca="true" t="shared" si="0" ref="G10:G40">IF(E10&lt;&gt;0,E10*F10," ")</f>
        <v> </v>
      </c>
    </row>
    <row r="11" spans="1:7" s="402" customFormat="1" ht="27">
      <c r="A11" s="406"/>
      <c r="C11" s="395" t="s">
        <v>1165</v>
      </c>
      <c r="D11" s="424"/>
      <c r="E11" s="425"/>
      <c r="F11" s="426"/>
      <c r="G11" s="426" t="str">
        <f t="shared" si="0"/>
        <v> </v>
      </c>
    </row>
    <row r="12" spans="1:7" s="402" customFormat="1" ht="27">
      <c r="A12" s="406"/>
      <c r="C12" s="395" t="s">
        <v>1166</v>
      </c>
      <c r="D12" s="424"/>
      <c r="E12" s="425"/>
      <c r="F12" s="426"/>
      <c r="G12" s="426" t="str">
        <f t="shared" si="0"/>
        <v> </v>
      </c>
    </row>
    <row r="13" spans="1:7" s="402" customFormat="1" ht="25.5" customHeight="1">
      <c r="A13" s="406"/>
      <c r="C13" s="395" t="s">
        <v>1167</v>
      </c>
      <c r="D13" s="424"/>
      <c r="E13" s="425"/>
      <c r="F13" s="426"/>
      <c r="G13" s="426" t="str">
        <f t="shared" si="0"/>
        <v> </v>
      </c>
    </row>
    <row r="14" spans="1:7" s="402" customFormat="1" ht="41.25">
      <c r="A14" s="406"/>
      <c r="C14" s="395" t="s">
        <v>1168</v>
      </c>
      <c r="D14" s="424"/>
      <c r="E14" s="425"/>
      <c r="F14" s="426"/>
      <c r="G14" s="426" t="str">
        <f t="shared" si="0"/>
        <v> </v>
      </c>
    </row>
    <row r="15" spans="1:7" s="402" customFormat="1" ht="69">
      <c r="A15" s="406"/>
      <c r="C15" s="395" t="s">
        <v>1169</v>
      </c>
      <c r="D15" s="424"/>
      <c r="E15" s="425"/>
      <c r="F15" s="426"/>
      <c r="G15" s="426" t="str">
        <f t="shared" si="0"/>
        <v> </v>
      </c>
    </row>
    <row r="16" spans="1:7" s="402" customFormat="1" ht="13.5">
      <c r="A16" s="406"/>
      <c r="B16" s="402" t="s">
        <v>766</v>
      </c>
      <c r="C16" s="395" t="s">
        <v>1170</v>
      </c>
      <c r="D16" s="424"/>
      <c r="E16" s="425"/>
      <c r="F16" s="426"/>
      <c r="G16" s="426" t="str">
        <f t="shared" si="0"/>
        <v> </v>
      </c>
    </row>
    <row r="17" spans="1:7" s="402" customFormat="1" ht="13.5">
      <c r="A17" s="406"/>
      <c r="B17" s="402" t="s">
        <v>743</v>
      </c>
      <c r="C17" s="395" t="s">
        <v>1171</v>
      </c>
      <c r="D17" s="424"/>
      <c r="E17" s="425"/>
      <c r="F17" s="426"/>
      <c r="G17" s="426" t="str">
        <f t="shared" si="0"/>
        <v> </v>
      </c>
    </row>
    <row r="18" spans="1:7" s="402" customFormat="1" ht="13.5">
      <c r="A18" s="406"/>
      <c r="C18" s="395" t="s">
        <v>1172</v>
      </c>
      <c r="D18" s="424"/>
      <c r="E18" s="425"/>
      <c r="F18" s="426"/>
      <c r="G18" s="426" t="str">
        <f t="shared" si="0"/>
        <v> </v>
      </c>
    </row>
    <row r="19" spans="1:7" s="402" customFormat="1" ht="13.5">
      <c r="A19" s="406"/>
      <c r="C19" s="395" t="s">
        <v>1173</v>
      </c>
      <c r="D19" s="424"/>
      <c r="E19" s="425"/>
      <c r="F19" s="426"/>
      <c r="G19" s="426" t="str">
        <f t="shared" si="0"/>
        <v> </v>
      </c>
    </row>
    <row r="20" spans="1:7" s="402" customFormat="1" ht="13.5">
      <c r="A20" s="406"/>
      <c r="C20" s="395" t="s">
        <v>1174</v>
      </c>
      <c r="D20" s="424"/>
      <c r="E20" s="425"/>
      <c r="F20" s="426"/>
      <c r="G20" s="426" t="str">
        <f t="shared" si="0"/>
        <v> </v>
      </c>
    </row>
    <row r="21" spans="1:7" s="402" customFormat="1" ht="13.5">
      <c r="A21" s="406"/>
      <c r="C21" s="395" t="s">
        <v>1175</v>
      </c>
      <c r="D21" s="424"/>
      <c r="E21" s="425"/>
      <c r="F21" s="426"/>
      <c r="G21" s="426" t="str">
        <f t="shared" si="0"/>
        <v> </v>
      </c>
    </row>
    <row r="22" spans="1:7" s="402" customFormat="1" ht="13.5">
      <c r="A22" s="406"/>
      <c r="C22" s="395" t="s">
        <v>1176</v>
      </c>
      <c r="D22" s="424"/>
      <c r="E22" s="425"/>
      <c r="F22" s="426"/>
      <c r="G22" s="426" t="str">
        <f t="shared" si="0"/>
        <v> </v>
      </c>
    </row>
    <row r="23" spans="1:7" s="402" customFormat="1" ht="13.5">
      <c r="A23" s="406"/>
      <c r="C23" s="395" t="s">
        <v>1177</v>
      </c>
      <c r="D23" s="424"/>
      <c r="E23" s="425"/>
      <c r="F23" s="426"/>
      <c r="G23" s="426" t="str">
        <f t="shared" si="0"/>
        <v> </v>
      </c>
    </row>
    <row r="24" spans="1:7" s="402" customFormat="1" ht="13.5">
      <c r="A24" s="406"/>
      <c r="C24" s="395" t="s">
        <v>1178</v>
      </c>
      <c r="D24" s="424"/>
      <c r="E24" s="425"/>
      <c r="F24" s="426"/>
      <c r="G24" s="426" t="str">
        <f t="shared" si="0"/>
        <v> </v>
      </c>
    </row>
    <row r="25" spans="1:7" s="402" customFormat="1" ht="13.5">
      <c r="A25" s="406"/>
      <c r="C25" s="395" t="s">
        <v>1179</v>
      </c>
      <c r="D25" s="424"/>
      <c r="E25" s="425"/>
      <c r="F25" s="426"/>
      <c r="G25" s="426" t="str">
        <f t="shared" si="0"/>
        <v> </v>
      </c>
    </row>
    <row r="26" spans="1:7" s="402" customFormat="1" ht="13.5">
      <c r="A26" s="406"/>
      <c r="C26" s="395" t="s">
        <v>1180</v>
      </c>
      <c r="D26" s="424"/>
      <c r="E26" s="425"/>
      <c r="F26" s="426"/>
      <c r="G26" s="426" t="str">
        <f t="shared" si="0"/>
        <v> </v>
      </c>
    </row>
    <row r="27" spans="1:7" s="402" customFormat="1" ht="13.5">
      <c r="A27" s="406"/>
      <c r="C27" s="395" t="s">
        <v>1181</v>
      </c>
      <c r="D27" s="424"/>
      <c r="E27" s="425"/>
      <c r="F27" s="426"/>
      <c r="G27" s="426" t="str">
        <f t="shared" si="0"/>
        <v> </v>
      </c>
    </row>
    <row r="28" spans="1:7" s="402" customFormat="1" ht="13.5">
      <c r="A28" s="406"/>
      <c r="C28" s="395" t="s">
        <v>1182</v>
      </c>
      <c r="D28" s="424"/>
      <c r="E28" s="425"/>
      <c r="F28" s="426"/>
      <c r="G28" s="426" t="str">
        <f t="shared" si="0"/>
        <v> </v>
      </c>
    </row>
    <row r="29" spans="1:7" s="402" customFormat="1" ht="13.5">
      <c r="A29" s="406"/>
      <c r="C29" s="395" t="s">
        <v>1183</v>
      </c>
      <c r="D29" s="424"/>
      <c r="E29" s="425"/>
      <c r="F29" s="426"/>
      <c r="G29" s="426" t="str">
        <f t="shared" si="0"/>
        <v> </v>
      </c>
    </row>
    <row r="30" spans="1:7" s="402" customFormat="1" ht="13.5">
      <c r="A30" s="406"/>
      <c r="C30" s="395" t="s">
        <v>748</v>
      </c>
      <c r="D30" s="424" t="s">
        <v>15</v>
      </c>
      <c r="E30" s="425">
        <v>1</v>
      </c>
      <c r="F30" s="426"/>
      <c r="G30" s="426">
        <f t="shared" si="0"/>
        <v>0</v>
      </c>
    </row>
    <row r="31" spans="1:7" s="402" customFormat="1" ht="13.5">
      <c r="A31" s="406"/>
      <c r="C31" s="395"/>
      <c r="D31" s="424"/>
      <c r="E31" s="425"/>
      <c r="F31" s="426"/>
      <c r="G31" s="426" t="str">
        <f t="shared" si="0"/>
        <v> </v>
      </c>
    </row>
    <row r="32" spans="1:7" s="402" customFormat="1" ht="13.5">
      <c r="A32" s="406"/>
      <c r="C32" s="395"/>
      <c r="D32" s="424"/>
      <c r="E32" s="425"/>
      <c r="F32" s="426"/>
      <c r="G32" s="426" t="str">
        <f t="shared" si="0"/>
        <v> </v>
      </c>
    </row>
    <row r="33" spans="1:7" ht="13.5">
      <c r="A33" s="406">
        <f>1+COUNT(A$2:A32)</f>
        <v>2</v>
      </c>
      <c r="C33" s="400" t="s">
        <v>1184</v>
      </c>
      <c r="G33" s="426" t="str">
        <f t="shared" si="0"/>
        <v> </v>
      </c>
    </row>
    <row r="34" spans="2:7" s="492" customFormat="1" ht="41.25">
      <c r="B34" s="493"/>
      <c r="C34" s="494" t="s">
        <v>1185</v>
      </c>
      <c r="D34" s="424"/>
      <c r="E34" s="425"/>
      <c r="F34" s="426"/>
      <c r="G34" s="426" t="str">
        <f t="shared" si="0"/>
        <v> </v>
      </c>
    </row>
    <row r="35" spans="2:7" s="492" customFormat="1" ht="13.5">
      <c r="B35" s="495" t="s">
        <v>813</v>
      </c>
      <c r="C35" s="494" t="s">
        <v>1170</v>
      </c>
      <c r="D35" s="424"/>
      <c r="E35" s="425"/>
      <c r="F35" s="426"/>
      <c r="G35" s="426" t="str">
        <f t="shared" si="0"/>
        <v> </v>
      </c>
    </row>
    <row r="36" spans="2:7" s="492" customFormat="1" ht="13.5">
      <c r="B36" s="495" t="s">
        <v>814</v>
      </c>
      <c r="C36" s="494" t="s">
        <v>1186</v>
      </c>
      <c r="D36" s="424"/>
      <c r="E36" s="425"/>
      <c r="F36" s="426"/>
      <c r="G36" s="426" t="str">
        <f t="shared" si="0"/>
        <v> </v>
      </c>
    </row>
    <row r="37" spans="2:7" s="492" customFormat="1" ht="13.5">
      <c r="B37" s="493"/>
      <c r="C37" s="494" t="s">
        <v>1187</v>
      </c>
      <c r="D37" s="424"/>
      <c r="E37" s="425"/>
      <c r="F37" s="426"/>
      <c r="G37" s="426" t="str">
        <f t="shared" si="0"/>
        <v> </v>
      </c>
    </row>
    <row r="38" spans="2:7" s="492" customFormat="1" ht="13.5">
      <c r="B38" s="493"/>
      <c r="C38" s="494" t="s">
        <v>1188</v>
      </c>
      <c r="D38" s="424"/>
      <c r="E38" s="425"/>
      <c r="F38" s="426"/>
      <c r="G38" s="426" t="str">
        <f t="shared" si="0"/>
        <v> </v>
      </c>
    </row>
    <row r="39" spans="2:7" s="492" customFormat="1" ht="13.5">
      <c r="B39" s="493"/>
      <c r="C39" s="494" t="s">
        <v>1189</v>
      </c>
      <c r="D39" s="424"/>
      <c r="E39" s="425"/>
      <c r="F39" s="426"/>
      <c r="G39" s="426" t="str">
        <f t="shared" si="0"/>
        <v> </v>
      </c>
    </row>
    <row r="40" spans="2:7" s="492" customFormat="1" ht="13.5">
      <c r="B40" s="493"/>
      <c r="C40" s="494" t="s">
        <v>748</v>
      </c>
      <c r="D40" s="424" t="s">
        <v>15</v>
      </c>
      <c r="E40" s="425">
        <v>2</v>
      </c>
      <c r="F40" s="426"/>
      <c r="G40" s="426">
        <f t="shared" si="0"/>
        <v>0</v>
      </c>
    </row>
    <row r="42" spans="1:7" ht="13.5">
      <c r="A42" s="406">
        <f>1+COUNT(A$2:A41)</f>
        <v>3</v>
      </c>
      <c r="C42" s="400" t="s">
        <v>1190</v>
      </c>
      <c r="G42" s="426" t="str">
        <f aca="true" t="shared" si="1" ref="G42:G54">IF(E42&lt;&gt;0,E42*F42," ")</f>
        <v> </v>
      </c>
    </row>
    <row r="43" spans="3:7" ht="82.5">
      <c r="C43" s="400" t="s">
        <v>1191</v>
      </c>
      <c r="G43" s="426" t="str">
        <f t="shared" si="1"/>
        <v> </v>
      </c>
    </row>
    <row r="44" spans="2:7" ht="13.5">
      <c r="B44" s="402" t="s">
        <v>813</v>
      </c>
      <c r="C44" s="400" t="s">
        <v>1192</v>
      </c>
      <c r="G44" s="426" t="str">
        <f t="shared" si="1"/>
        <v> </v>
      </c>
    </row>
    <row r="45" spans="2:7" ht="13.5">
      <c r="B45" s="402" t="s">
        <v>814</v>
      </c>
      <c r="C45" s="400" t="s">
        <v>1193</v>
      </c>
      <c r="G45" s="426" t="str">
        <f t="shared" si="1"/>
        <v> </v>
      </c>
    </row>
    <row r="46" spans="3:7" ht="13.5">
      <c r="C46" s="400" t="s">
        <v>1194</v>
      </c>
      <c r="G46" s="426" t="str">
        <f t="shared" si="1"/>
        <v> </v>
      </c>
    </row>
    <row r="47" spans="3:7" ht="13.5">
      <c r="C47" s="400" t="s">
        <v>1195</v>
      </c>
      <c r="G47" s="426" t="str">
        <f t="shared" si="1"/>
        <v> </v>
      </c>
    </row>
    <row r="48" spans="3:7" ht="13.5">
      <c r="C48" s="400" t="s">
        <v>748</v>
      </c>
      <c r="D48" s="424" t="s">
        <v>15</v>
      </c>
      <c r="E48" s="425">
        <v>4</v>
      </c>
      <c r="G48" s="426">
        <f t="shared" si="1"/>
        <v>0</v>
      </c>
    </row>
    <row r="49" ht="13.5">
      <c r="G49" s="426" t="str">
        <f t="shared" si="1"/>
        <v> </v>
      </c>
    </row>
    <row r="50" spans="1:7" ht="13.5">
      <c r="A50" s="406">
        <f>1+COUNT(A$2:A49)</f>
        <v>4</v>
      </c>
      <c r="C50" s="400" t="s">
        <v>1196</v>
      </c>
      <c r="G50" s="426" t="str">
        <f t="shared" si="1"/>
        <v> </v>
      </c>
    </row>
    <row r="51" spans="3:7" ht="41.25">
      <c r="C51" s="400" t="s">
        <v>1197</v>
      </c>
      <c r="G51" s="426" t="str">
        <f t="shared" si="1"/>
        <v> </v>
      </c>
    </row>
    <row r="52" spans="3:7" ht="13.5">
      <c r="C52" s="400" t="s">
        <v>748</v>
      </c>
      <c r="G52" s="426" t="str">
        <f t="shared" si="1"/>
        <v> </v>
      </c>
    </row>
    <row r="53" spans="2:7" ht="13.5">
      <c r="B53" s="402" t="s">
        <v>813</v>
      </c>
      <c r="C53" s="400" t="s">
        <v>1192</v>
      </c>
      <c r="G53" s="426" t="str">
        <f t="shared" si="1"/>
        <v> </v>
      </c>
    </row>
    <row r="54" spans="2:7" ht="13.5">
      <c r="B54" s="402" t="s">
        <v>814</v>
      </c>
      <c r="C54" s="400" t="s">
        <v>1198</v>
      </c>
      <c r="D54" s="424" t="s">
        <v>15</v>
      </c>
      <c r="E54" s="425">
        <v>2</v>
      </c>
      <c r="G54" s="426">
        <f t="shared" si="1"/>
        <v>0</v>
      </c>
    </row>
    <row r="56" spans="1:7" ht="13.5">
      <c r="A56" s="406">
        <f>1+COUNT(A$2:A55)</f>
        <v>5</v>
      </c>
      <c r="C56" s="400" t="s">
        <v>1199</v>
      </c>
      <c r="G56" s="426" t="str">
        <f>IF(E56&lt;&gt;0,E56*F56," ")</f>
        <v> </v>
      </c>
    </row>
    <row r="57" spans="3:7" ht="27">
      <c r="C57" s="400" t="s">
        <v>1200</v>
      </c>
      <c r="G57" s="426" t="str">
        <f>IF(E57&lt;&gt;0,E57*F57," ")</f>
        <v> </v>
      </c>
    </row>
    <row r="58" spans="3:7" ht="13.5">
      <c r="C58" s="400" t="s">
        <v>748</v>
      </c>
      <c r="G58" s="426" t="str">
        <f>IF(E58&lt;&gt;0,E58*F58," ")</f>
        <v> </v>
      </c>
    </row>
    <row r="59" spans="2:7" ht="13.5">
      <c r="B59" s="402" t="s">
        <v>813</v>
      </c>
      <c r="C59" s="400" t="s">
        <v>1192</v>
      </c>
      <c r="G59" s="426" t="str">
        <f>IF(E59&lt;&gt;0,E59*F59," ")</f>
        <v> </v>
      </c>
    </row>
    <row r="60" spans="2:7" ht="13.5">
      <c r="B60" s="402" t="s">
        <v>814</v>
      </c>
      <c r="C60" s="400" t="s">
        <v>1201</v>
      </c>
      <c r="D60" s="424" t="s">
        <v>15</v>
      </c>
      <c r="E60" s="425">
        <v>2</v>
      </c>
      <c r="G60" s="426">
        <f>IF(E60&lt;&gt;0,E60*F60," ")</f>
        <v>0</v>
      </c>
    </row>
    <row r="62" spans="1:7" ht="13.5">
      <c r="A62" s="406">
        <f>1+COUNT(A$2:A61)</f>
        <v>6</v>
      </c>
      <c r="C62" s="400" t="s">
        <v>1202</v>
      </c>
      <c r="G62" s="426" t="str">
        <f aca="true" t="shared" si="2" ref="G62:G68">IF(E62&lt;&gt;0,E62*F62," ")</f>
        <v> </v>
      </c>
    </row>
    <row r="63" spans="3:7" ht="96">
      <c r="C63" s="400" t="s">
        <v>1203</v>
      </c>
      <c r="G63" s="426" t="str">
        <f t="shared" si="2"/>
        <v> </v>
      </c>
    </row>
    <row r="64" spans="3:7" ht="13.5">
      <c r="C64" s="400" t="s">
        <v>748</v>
      </c>
      <c r="G64" s="426" t="str">
        <f t="shared" si="2"/>
        <v> </v>
      </c>
    </row>
    <row r="65" spans="2:7" ht="13.5">
      <c r="B65" s="402" t="s">
        <v>813</v>
      </c>
      <c r="C65" s="400" t="s">
        <v>1204</v>
      </c>
      <c r="G65" s="426" t="str">
        <f t="shared" si="2"/>
        <v> </v>
      </c>
    </row>
    <row r="66" spans="2:7" ht="13.5">
      <c r="B66" s="402" t="s">
        <v>814</v>
      </c>
      <c r="C66" s="400" t="s">
        <v>1205</v>
      </c>
      <c r="D66" s="424" t="s">
        <v>750</v>
      </c>
      <c r="E66" s="425">
        <v>20</v>
      </c>
      <c r="G66" s="426">
        <f t="shared" si="2"/>
        <v>0</v>
      </c>
    </row>
    <row r="67" spans="2:7" ht="13.5">
      <c r="B67" s="402" t="s">
        <v>814</v>
      </c>
      <c r="C67" s="400" t="s">
        <v>1206</v>
      </c>
      <c r="D67" s="424" t="s">
        <v>750</v>
      </c>
      <c r="E67" s="425">
        <v>12</v>
      </c>
      <c r="G67" s="426">
        <f t="shared" si="2"/>
        <v>0</v>
      </c>
    </row>
    <row r="68" spans="2:7" ht="13.5">
      <c r="B68" s="402" t="s">
        <v>814</v>
      </c>
      <c r="C68" s="400" t="s">
        <v>1207</v>
      </c>
      <c r="D68" s="424" t="s">
        <v>750</v>
      </c>
      <c r="E68" s="425">
        <v>46</v>
      </c>
      <c r="G68" s="426">
        <f t="shared" si="2"/>
        <v>0</v>
      </c>
    </row>
    <row r="70" spans="1:7" ht="13.5">
      <c r="A70" s="406">
        <f>1+COUNT(A$2:A69)</f>
        <v>7</v>
      </c>
      <c r="C70" s="400" t="s">
        <v>1208</v>
      </c>
      <c r="G70" s="426" t="str">
        <f aca="true" t="shared" si="3" ref="G70:G87">IF(E70&lt;&gt;0,E70*F70," ")</f>
        <v> </v>
      </c>
    </row>
    <row r="71" spans="3:11" ht="54.75">
      <c r="C71" s="400" t="s">
        <v>1209</v>
      </c>
      <c r="G71" s="426" t="str">
        <f t="shared" si="3"/>
        <v> </v>
      </c>
      <c r="I71" s="423"/>
      <c r="K71" s="423"/>
    </row>
    <row r="72" spans="3:7" ht="13.5">
      <c r="C72" s="400" t="s">
        <v>748</v>
      </c>
      <c r="G72" s="426" t="str">
        <f t="shared" si="3"/>
        <v> </v>
      </c>
    </row>
    <row r="73" spans="2:7" ht="13.5">
      <c r="B73" s="402" t="s">
        <v>813</v>
      </c>
      <c r="C73" s="400" t="s">
        <v>1210</v>
      </c>
      <c r="G73" s="426" t="str">
        <f t="shared" si="3"/>
        <v> </v>
      </c>
    </row>
    <row r="74" spans="2:7" ht="13.5">
      <c r="B74" s="402" t="s">
        <v>814</v>
      </c>
      <c r="C74" s="400" t="s">
        <v>1211</v>
      </c>
      <c r="D74" s="424" t="s">
        <v>35</v>
      </c>
      <c r="E74" s="425">
        <v>25</v>
      </c>
      <c r="G74" s="426">
        <f t="shared" si="3"/>
        <v>0</v>
      </c>
    </row>
    <row r="75" ht="13.5">
      <c r="G75" s="426" t="str">
        <f t="shared" si="3"/>
        <v> </v>
      </c>
    </row>
    <row r="76" spans="1:7" ht="13.5">
      <c r="A76" s="406">
        <f>1+COUNT(A$2:A75)</f>
        <v>8</v>
      </c>
      <c r="C76" s="395" t="s">
        <v>1212</v>
      </c>
      <c r="G76" s="426" t="str">
        <f t="shared" si="3"/>
        <v> </v>
      </c>
    </row>
    <row r="77" spans="3:7" ht="54.75">
      <c r="C77" s="395" t="s">
        <v>1213</v>
      </c>
      <c r="G77" s="426" t="str">
        <f t="shared" si="3"/>
        <v> </v>
      </c>
    </row>
    <row r="78" spans="3:7" ht="13.5">
      <c r="C78" s="395"/>
      <c r="D78" s="424" t="s">
        <v>35</v>
      </c>
      <c r="E78" s="425">
        <v>25</v>
      </c>
      <c r="G78" s="426">
        <f t="shared" si="3"/>
        <v>0</v>
      </c>
    </row>
    <row r="79" ht="13.5">
      <c r="G79" s="426" t="str">
        <f t="shared" si="3"/>
        <v> </v>
      </c>
    </row>
    <row r="80" spans="1:7" ht="13.5">
      <c r="A80" s="406">
        <f>1+COUNT(A$2:A79)</f>
        <v>9</v>
      </c>
      <c r="C80" s="395" t="s">
        <v>892</v>
      </c>
      <c r="G80" s="426" t="str">
        <f t="shared" si="3"/>
        <v> </v>
      </c>
    </row>
    <row r="81" spans="3:7" ht="96">
      <c r="C81" s="395" t="s">
        <v>1214</v>
      </c>
      <c r="G81" s="426" t="str">
        <f t="shared" si="3"/>
        <v> </v>
      </c>
    </row>
    <row r="82" spans="3:7" ht="13.5">
      <c r="C82" s="395" t="s">
        <v>757</v>
      </c>
      <c r="D82" s="424" t="s">
        <v>123</v>
      </c>
      <c r="E82" s="425">
        <v>45</v>
      </c>
      <c r="G82" s="426">
        <f t="shared" si="3"/>
        <v>0</v>
      </c>
    </row>
    <row r="83" ht="13.5">
      <c r="G83" s="426" t="str">
        <f t="shared" si="3"/>
        <v> </v>
      </c>
    </row>
    <row r="84" spans="1:7" ht="13.5">
      <c r="A84" s="406">
        <f>1+COUNT(A$2:A82)</f>
        <v>10</v>
      </c>
      <c r="C84" s="395" t="s">
        <v>1215</v>
      </c>
      <c r="G84" s="426" t="str">
        <f t="shared" si="3"/>
        <v> </v>
      </c>
    </row>
    <row r="85" spans="3:7" ht="41.25">
      <c r="C85" s="395" t="s">
        <v>1216</v>
      </c>
      <c r="G85" s="426" t="str">
        <f t="shared" si="3"/>
        <v> </v>
      </c>
    </row>
    <row r="86" spans="3:7" ht="13.5">
      <c r="C86" s="395" t="s">
        <v>1217</v>
      </c>
      <c r="D86" s="424" t="s">
        <v>15</v>
      </c>
      <c r="E86" s="425">
        <v>1</v>
      </c>
      <c r="G86" s="426">
        <f t="shared" si="3"/>
        <v>0</v>
      </c>
    </row>
    <row r="87" ht="13.5">
      <c r="G87" s="426" t="str">
        <f t="shared" si="3"/>
        <v> </v>
      </c>
    </row>
    <row r="88" spans="1:24" s="439" customFormat="1" ht="13.5">
      <c r="A88" s="436"/>
      <c r="B88" s="405"/>
      <c r="C88" s="404" t="s">
        <v>8</v>
      </c>
      <c r="D88" s="459"/>
      <c r="E88" s="460"/>
      <c r="F88" s="452"/>
      <c r="G88" s="452">
        <f>SUM(G3:G87)</f>
        <v>0</v>
      </c>
      <c r="H88" s="402"/>
      <c r="I88" s="402"/>
      <c r="J88" s="402"/>
      <c r="K88" s="402"/>
      <c r="L88" s="402"/>
      <c r="M88" s="402"/>
      <c r="N88" s="402"/>
      <c r="O88" s="402"/>
      <c r="P88" s="402"/>
      <c r="Q88" s="402"/>
      <c r="R88" s="402"/>
      <c r="S88" s="402"/>
      <c r="T88" s="402"/>
      <c r="U88" s="402"/>
      <c r="V88" s="402"/>
      <c r="W88" s="402"/>
      <c r="X88" s="402"/>
    </row>
    <row r="90" spans="1:7" ht="13.5">
      <c r="A90" s="406">
        <f>1+COUNT(A$2:A89)</f>
        <v>11</v>
      </c>
      <c r="C90" s="400" t="s">
        <v>782</v>
      </c>
      <c r="D90" s="424" t="s">
        <v>783</v>
      </c>
      <c r="E90" s="425">
        <v>2</v>
      </c>
      <c r="G90" s="426">
        <f>G88*E90/100</f>
        <v>0</v>
      </c>
    </row>
    <row r="92" spans="1:7" ht="27">
      <c r="A92" s="406">
        <f>1+COUNT(A$2:A91)</f>
        <v>12</v>
      </c>
      <c r="C92" s="400" t="s">
        <v>784</v>
      </c>
      <c r="D92" s="424" t="s">
        <v>783</v>
      </c>
      <c r="E92" s="425">
        <v>2</v>
      </c>
      <c r="G92" s="426">
        <f>G88*E92/100</f>
        <v>0</v>
      </c>
    </row>
    <row r="94" spans="1:7" ht="54.75">
      <c r="A94" s="406">
        <f>1+COUNT(A$2:A93)</f>
        <v>13</v>
      </c>
      <c r="C94" s="400" t="s">
        <v>785</v>
      </c>
      <c r="D94" s="424" t="s">
        <v>783</v>
      </c>
      <c r="E94" s="425">
        <v>1</v>
      </c>
      <c r="G94" s="426">
        <f>G88*E94/100</f>
        <v>0</v>
      </c>
    </row>
    <row r="95" ht="13.5">
      <c r="G95" s="426" t="str">
        <f>IF(E95&lt;&gt;0,E95*F95," ")</f>
        <v> </v>
      </c>
    </row>
    <row r="96" spans="1:7" s="402" customFormat="1" ht="13.5">
      <c r="A96" s="436"/>
      <c r="B96" s="405"/>
      <c r="C96" s="404" t="str">
        <f>C1</f>
        <v>VENTILACIJA TELOVADNICA - KLIMAT KN.01</v>
      </c>
      <c r="D96" s="459"/>
      <c r="E96" s="460"/>
      <c r="F96" s="452"/>
      <c r="G96" s="452">
        <f>SUM(G88:G95)</f>
        <v>0</v>
      </c>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1"/>
  <headerFooter alignWithMargins="0">
    <oddHeader>&amp;R             PINSS d.o.o. Nova Gorica</oddHeader>
    <oddFooter>&amp;L             &amp;F&amp;RStran &amp;P (&amp;N)</oddFooter>
  </headerFooter>
</worksheet>
</file>

<file path=xl/worksheets/sheet32.xml><?xml version="1.0" encoding="utf-8"?>
<worksheet xmlns="http://schemas.openxmlformats.org/spreadsheetml/2006/main" xmlns:r="http://schemas.openxmlformats.org/officeDocument/2006/relationships">
  <dimension ref="A1:X81"/>
  <sheetViews>
    <sheetView view="pageBreakPreview" zoomScaleNormal="12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125" defaultRowHeight="12.75"/>
  <cols>
    <col min="1" max="1" width="5.625" style="406" customWidth="1"/>
    <col min="2" max="2" width="5.625" style="402" customWidth="1"/>
    <col min="3" max="3" width="50.625" style="400" customWidth="1"/>
    <col min="4" max="4" width="6.625" style="424" customWidth="1"/>
    <col min="5" max="5" width="7.625" style="425" customWidth="1"/>
    <col min="6" max="6" width="8.625" style="426" bestFit="1" customWidth="1"/>
    <col min="7" max="7" width="4.00390625" style="426" bestFit="1" customWidth="1"/>
    <col min="8" max="10" width="9.375" style="402" customWidth="1"/>
    <col min="11" max="24" width="9.125" style="402" customWidth="1"/>
    <col min="25" max="16384" width="9.125" style="395" customWidth="1"/>
  </cols>
  <sheetData>
    <row r="1" spans="1:7" ht="14.25">
      <c r="A1" s="411" t="s">
        <v>1218</v>
      </c>
      <c r="B1" s="397"/>
      <c r="C1" s="411" t="s">
        <v>1219</v>
      </c>
      <c r="D1" s="411"/>
      <c r="E1" s="453"/>
      <c r="F1" s="443"/>
      <c r="G1" s="443">
        <f>G80</f>
        <v>0</v>
      </c>
    </row>
    <row r="3" spans="1:7" ht="13.5">
      <c r="A3" s="416" t="s">
        <v>736</v>
      </c>
      <c r="B3" s="417"/>
      <c r="C3" s="454" t="s">
        <v>653</v>
      </c>
      <c r="D3" s="455" t="s">
        <v>737</v>
      </c>
      <c r="E3" s="456" t="s">
        <v>738</v>
      </c>
      <c r="F3" s="444" t="s">
        <v>739</v>
      </c>
      <c r="G3" s="444" t="s">
        <v>740</v>
      </c>
    </row>
    <row r="4" spans="1:7" s="402" customFormat="1" ht="13.5">
      <c r="A4" s="406"/>
      <c r="C4" s="400"/>
      <c r="D4" s="424"/>
      <c r="E4" s="425"/>
      <c r="F4" s="426"/>
      <c r="G4" s="426" t="str">
        <f aca="true" t="shared" si="0" ref="G4:G28">IF(E4&lt;&gt;0,E4*F4," ")</f>
        <v> </v>
      </c>
    </row>
    <row r="5" spans="1:7" ht="13.5">
      <c r="A5" s="406">
        <f>1+COUNT(A$2:A4)</f>
        <v>1</v>
      </c>
      <c r="C5" s="400" t="s">
        <v>1220</v>
      </c>
      <c r="G5" s="426" t="str">
        <f t="shared" si="0"/>
        <v> </v>
      </c>
    </row>
    <row r="6" spans="3:7" ht="41.25">
      <c r="C6" s="400" t="s">
        <v>1221</v>
      </c>
      <c r="G6" s="426" t="str">
        <f t="shared" si="0"/>
        <v> </v>
      </c>
    </row>
    <row r="7" spans="2:7" ht="13.5">
      <c r="B7" s="402" t="s">
        <v>766</v>
      </c>
      <c r="C7" s="400" t="s">
        <v>1222</v>
      </c>
      <c r="G7" s="426" t="str">
        <f t="shared" si="0"/>
        <v> </v>
      </c>
    </row>
    <row r="8" spans="2:7" ht="13.5">
      <c r="B8" s="402" t="s">
        <v>743</v>
      </c>
      <c r="C8" s="400" t="s">
        <v>1223</v>
      </c>
      <c r="G8" s="426" t="str">
        <f t="shared" si="0"/>
        <v> </v>
      </c>
    </row>
    <row r="9" spans="3:7" ht="13.5">
      <c r="C9" s="400" t="s">
        <v>1224</v>
      </c>
      <c r="G9" s="426" t="str">
        <f t="shared" si="0"/>
        <v> </v>
      </c>
    </row>
    <row r="10" spans="3:7" ht="13.5">
      <c r="C10" s="400" t="s">
        <v>1225</v>
      </c>
      <c r="G10" s="426" t="str">
        <f t="shared" si="0"/>
        <v> </v>
      </c>
    </row>
    <row r="11" spans="3:7" ht="13.5">
      <c r="C11" s="400" t="s">
        <v>748</v>
      </c>
      <c r="D11" s="424" t="s">
        <v>15</v>
      </c>
      <c r="E11" s="425">
        <v>1</v>
      </c>
      <c r="G11" s="426">
        <f t="shared" si="0"/>
        <v>0</v>
      </c>
    </row>
    <row r="12" ht="13.5">
      <c r="G12" s="426" t="str">
        <f t="shared" si="0"/>
        <v> </v>
      </c>
    </row>
    <row r="13" spans="1:7" ht="13.5">
      <c r="A13" s="406">
        <f>1+COUNT(A$2:A12)</f>
        <v>2</v>
      </c>
      <c r="C13" s="400" t="s">
        <v>1226</v>
      </c>
      <c r="G13" s="426" t="str">
        <f t="shared" si="0"/>
        <v> </v>
      </c>
    </row>
    <row r="14" spans="3:7" ht="41.25">
      <c r="C14" s="400" t="s">
        <v>1227</v>
      </c>
      <c r="G14" s="426" t="str">
        <f t="shared" si="0"/>
        <v> </v>
      </c>
    </row>
    <row r="15" spans="2:7" ht="13.5">
      <c r="B15" s="402" t="s">
        <v>766</v>
      </c>
      <c r="C15" s="400" t="s">
        <v>1170</v>
      </c>
      <c r="G15" s="426" t="str">
        <f t="shared" si="0"/>
        <v> </v>
      </c>
    </row>
    <row r="16" spans="2:7" ht="13.5">
      <c r="B16" s="402" t="s">
        <v>743</v>
      </c>
      <c r="C16" s="400" t="s">
        <v>1228</v>
      </c>
      <c r="G16" s="426" t="str">
        <f t="shared" si="0"/>
        <v> </v>
      </c>
    </row>
    <row r="17" spans="3:7" ht="13.5">
      <c r="C17" s="400" t="s">
        <v>1229</v>
      </c>
      <c r="G17" s="426" t="str">
        <f t="shared" si="0"/>
        <v> </v>
      </c>
    </row>
    <row r="18" spans="3:7" ht="13.5">
      <c r="C18" s="400" t="s">
        <v>1230</v>
      </c>
      <c r="G18" s="426" t="str">
        <f t="shared" si="0"/>
        <v> </v>
      </c>
    </row>
    <row r="19" spans="3:7" ht="13.5">
      <c r="C19" s="400" t="s">
        <v>1231</v>
      </c>
      <c r="G19" s="426" t="str">
        <f t="shared" si="0"/>
        <v> </v>
      </c>
    </row>
    <row r="20" spans="3:7" ht="13.5">
      <c r="C20" s="400" t="s">
        <v>1232</v>
      </c>
      <c r="G20" s="426" t="str">
        <f t="shared" si="0"/>
        <v> </v>
      </c>
    </row>
    <row r="21" spans="3:7" ht="13.5">
      <c r="C21" s="400" t="s">
        <v>748</v>
      </c>
      <c r="D21" s="424" t="s">
        <v>15</v>
      </c>
      <c r="E21" s="425">
        <v>1</v>
      </c>
      <c r="G21" s="426">
        <f t="shared" si="0"/>
        <v>0</v>
      </c>
    </row>
    <row r="22" spans="1:7" s="402" customFormat="1" ht="13.5">
      <c r="A22" s="406"/>
      <c r="C22" s="400"/>
      <c r="D22" s="424"/>
      <c r="E22" s="425"/>
      <c r="F22" s="426"/>
      <c r="G22" s="426" t="str">
        <f t="shared" si="0"/>
        <v> </v>
      </c>
    </row>
    <row r="23" spans="1:7" s="402" customFormat="1" ht="13.5">
      <c r="A23" s="406">
        <f>1+COUNT(A$2:A22)</f>
        <v>3</v>
      </c>
      <c r="C23" s="400" t="s">
        <v>1233</v>
      </c>
      <c r="D23" s="424"/>
      <c r="E23" s="425"/>
      <c r="F23" s="426"/>
      <c r="G23" s="426" t="str">
        <f t="shared" si="0"/>
        <v> </v>
      </c>
    </row>
    <row r="24" spans="1:7" s="402" customFormat="1" ht="27">
      <c r="A24" s="406"/>
      <c r="C24" s="400" t="s">
        <v>1234</v>
      </c>
      <c r="D24" s="424"/>
      <c r="E24" s="425"/>
      <c r="F24" s="426"/>
      <c r="G24" s="426" t="str">
        <f t="shared" si="0"/>
        <v> </v>
      </c>
    </row>
    <row r="25" spans="1:7" s="402" customFormat="1" ht="13.5">
      <c r="A25" s="406"/>
      <c r="B25" s="402" t="s">
        <v>766</v>
      </c>
      <c r="C25" s="400" t="s">
        <v>1235</v>
      </c>
      <c r="D25" s="424"/>
      <c r="E25" s="425"/>
      <c r="F25" s="426"/>
      <c r="G25" s="426" t="str">
        <f t="shared" si="0"/>
        <v> </v>
      </c>
    </row>
    <row r="26" spans="1:7" s="402" customFormat="1" ht="13.5">
      <c r="A26" s="406"/>
      <c r="B26" s="402" t="s">
        <v>743</v>
      </c>
      <c r="C26" s="400" t="s">
        <v>1236</v>
      </c>
      <c r="D26" s="424"/>
      <c r="E26" s="425"/>
      <c r="F26" s="426"/>
      <c r="G26" s="426" t="str">
        <f t="shared" si="0"/>
        <v> </v>
      </c>
    </row>
    <row r="27" spans="1:7" s="402" customFormat="1" ht="13.5">
      <c r="A27" s="406"/>
      <c r="C27" s="400" t="s">
        <v>1237</v>
      </c>
      <c r="D27" s="424"/>
      <c r="E27" s="425"/>
      <c r="F27" s="426"/>
      <c r="G27" s="426" t="str">
        <f t="shared" si="0"/>
        <v> </v>
      </c>
    </row>
    <row r="28" spans="1:7" s="402" customFormat="1" ht="13.5">
      <c r="A28" s="406"/>
      <c r="C28" s="400" t="s">
        <v>748</v>
      </c>
      <c r="D28" s="424" t="s">
        <v>15</v>
      </c>
      <c r="E28" s="425">
        <v>1</v>
      </c>
      <c r="F28" s="426"/>
      <c r="G28" s="426">
        <f t="shared" si="0"/>
        <v>0</v>
      </c>
    </row>
    <row r="29" spans="1:7" s="402" customFormat="1" ht="13.5">
      <c r="A29" s="406"/>
      <c r="C29" s="400"/>
      <c r="D29" s="424"/>
      <c r="E29" s="425"/>
      <c r="F29" s="426"/>
      <c r="G29" s="426"/>
    </row>
    <row r="30" spans="1:7" s="402" customFormat="1" ht="13.5">
      <c r="A30" s="406">
        <f>1+COUNT(A$2:A28)</f>
        <v>4</v>
      </c>
      <c r="C30" s="400" t="s">
        <v>1238</v>
      </c>
      <c r="D30" s="424"/>
      <c r="E30" s="425"/>
      <c r="F30" s="426"/>
      <c r="G30" s="426" t="str">
        <f aca="true" t="shared" si="1" ref="G30:G40">IF(E30&lt;&gt;0,E30*F30," ")</f>
        <v> </v>
      </c>
    </row>
    <row r="31" spans="1:7" s="402" customFormat="1" ht="82.5">
      <c r="A31" s="406"/>
      <c r="C31" s="400" t="s">
        <v>1239</v>
      </c>
      <c r="D31" s="424"/>
      <c r="E31" s="425"/>
      <c r="F31" s="426"/>
      <c r="G31" s="426" t="str">
        <f t="shared" si="1"/>
        <v> </v>
      </c>
    </row>
    <row r="32" spans="1:7" s="402" customFormat="1" ht="13.5">
      <c r="A32" s="406"/>
      <c r="B32" s="402" t="s">
        <v>814</v>
      </c>
      <c r="C32" s="400" t="s">
        <v>1240</v>
      </c>
      <c r="D32" s="424"/>
      <c r="E32" s="425"/>
      <c r="F32" s="426"/>
      <c r="G32" s="426" t="str">
        <f t="shared" si="1"/>
        <v> </v>
      </c>
    </row>
    <row r="33" spans="1:7" s="402" customFormat="1" ht="13.5">
      <c r="A33" s="406"/>
      <c r="C33" s="400" t="s">
        <v>1241</v>
      </c>
      <c r="D33" s="424"/>
      <c r="E33" s="425"/>
      <c r="F33" s="426"/>
      <c r="G33" s="426" t="str">
        <f t="shared" si="1"/>
        <v> </v>
      </c>
    </row>
    <row r="34" spans="1:7" s="402" customFormat="1" ht="13.5">
      <c r="A34" s="406"/>
      <c r="C34" s="400" t="s">
        <v>748</v>
      </c>
      <c r="D34" s="424" t="s">
        <v>15</v>
      </c>
      <c r="E34" s="425">
        <v>4</v>
      </c>
      <c r="F34" s="426"/>
      <c r="G34" s="426">
        <f t="shared" si="1"/>
        <v>0</v>
      </c>
    </row>
    <row r="35" ht="13.5">
      <c r="G35" s="426" t="str">
        <f t="shared" si="1"/>
        <v> </v>
      </c>
    </row>
    <row r="36" spans="1:7" ht="13.5">
      <c r="A36" s="406">
        <f>1+COUNT(A$2:A35)</f>
        <v>5</v>
      </c>
      <c r="C36" s="400" t="s">
        <v>1242</v>
      </c>
      <c r="G36" s="426" t="str">
        <f t="shared" si="1"/>
        <v> </v>
      </c>
    </row>
    <row r="37" spans="3:7" ht="27">
      <c r="C37" s="400" t="s">
        <v>1243</v>
      </c>
      <c r="G37" s="426" t="str">
        <f t="shared" si="1"/>
        <v> </v>
      </c>
    </row>
    <row r="38" spans="3:7" ht="13.5">
      <c r="C38" s="400" t="s">
        <v>748</v>
      </c>
      <c r="G38" s="426" t="str">
        <f t="shared" si="1"/>
        <v> </v>
      </c>
    </row>
    <row r="39" spans="2:7" ht="13.5">
      <c r="B39" s="402" t="s">
        <v>813</v>
      </c>
      <c r="C39" s="400" t="s">
        <v>1192</v>
      </c>
      <c r="G39" s="426" t="str">
        <f t="shared" si="1"/>
        <v> </v>
      </c>
    </row>
    <row r="40" spans="2:7" ht="13.5">
      <c r="B40" s="402" t="s">
        <v>814</v>
      </c>
      <c r="C40" s="400" t="s">
        <v>1244</v>
      </c>
      <c r="D40" s="424" t="s">
        <v>15</v>
      </c>
      <c r="E40" s="425">
        <v>2</v>
      </c>
      <c r="G40" s="426">
        <f t="shared" si="1"/>
        <v>0</v>
      </c>
    </row>
    <row r="42" spans="1:7" ht="13.5">
      <c r="A42" s="406">
        <f>1+COUNT(A$2:A41)</f>
        <v>6</v>
      </c>
      <c r="C42" s="400" t="s">
        <v>1242</v>
      </c>
      <c r="G42" s="426" t="str">
        <f>IF(E42&lt;&gt;0,E42*F42," ")</f>
        <v> </v>
      </c>
    </row>
    <row r="43" spans="3:7" ht="27">
      <c r="C43" s="395" t="s">
        <v>1245</v>
      </c>
      <c r="G43" s="426" t="str">
        <f>IF(E43&lt;&gt;0,E43*F43," ")</f>
        <v> </v>
      </c>
    </row>
    <row r="44" spans="2:7" ht="13.5">
      <c r="B44" s="402" t="s">
        <v>766</v>
      </c>
      <c r="C44" s="395" t="s">
        <v>1192</v>
      </c>
      <c r="G44" s="426" t="str">
        <f>IF(E44&lt;&gt;0,E44*F44," ")</f>
        <v> </v>
      </c>
    </row>
    <row r="45" spans="2:7" ht="13.5">
      <c r="B45" s="402" t="s">
        <v>814</v>
      </c>
      <c r="C45" s="400" t="s">
        <v>1246</v>
      </c>
      <c r="D45" s="395"/>
      <c r="E45" s="395"/>
      <c r="F45" s="395"/>
      <c r="G45" s="395"/>
    </row>
    <row r="46" spans="3:7" ht="13.5">
      <c r="C46" s="395" t="s">
        <v>748</v>
      </c>
      <c r="D46" s="424" t="s">
        <v>15</v>
      </c>
      <c r="E46" s="425">
        <v>1</v>
      </c>
      <c r="G46" s="426">
        <f aca="true" t="shared" si="2" ref="G46:G52">IF(E46&lt;&gt;0,E46*F46," ")</f>
        <v>0</v>
      </c>
    </row>
    <row r="47" spans="3:7" ht="13.5">
      <c r="C47" s="395"/>
      <c r="G47" s="426" t="str">
        <f t="shared" si="2"/>
        <v> </v>
      </c>
    </row>
    <row r="48" spans="1:7" ht="13.5">
      <c r="A48" s="406">
        <f>1+COUNT(A$2:A47)</f>
        <v>7</v>
      </c>
      <c r="C48" s="400" t="s">
        <v>1247</v>
      </c>
      <c r="G48" s="426" t="str">
        <f t="shared" si="2"/>
        <v> </v>
      </c>
    </row>
    <row r="49" spans="3:7" ht="27">
      <c r="C49" s="400" t="s">
        <v>1248</v>
      </c>
      <c r="G49" s="426" t="str">
        <f t="shared" si="2"/>
        <v> </v>
      </c>
    </row>
    <row r="50" spans="3:7" ht="13.5">
      <c r="C50" s="400" t="s">
        <v>748</v>
      </c>
      <c r="G50" s="426" t="str">
        <f t="shared" si="2"/>
        <v> </v>
      </c>
    </row>
    <row r="51" spans="2:7" ht="13.5">
      <c r="B51" s="402" t="s">
        <v>766</v>
      </c>
      <c r="C51" s="400" t="s">
        <v>1192</v>
      </c>
      <c r="G51" s="426" t="str">
        <f t="shared" si="2"/>
        <v> </v>
      </c>
    </row>
    <row r="52" spans="2:7" ht="13.5">
      <c r="B52" s="402" t="s">
        <v>743</v>
      </c>
      <c r="C52" s="400" t="s">
        <v>1249</v>
      </c>
      <c r="D52" s="424" t="s">
        <v>15</v>
      </c>
      <c r="E52" s="425">
        <v>2</v>
      </c>
      <c r="G52" s="426">
        <f t="shared" si="2"/>
        <v>0</v>
      </c>
    </row>
    <row r="54" spans="1:7" ht="13.5">
      <c r="A54" s="406">
        <f>1+COUNT(A$2:A53)</f>
        <v>8</v>
      </c>
      <c r="C54" s="400" t="s">
        <v>1250</v>
      </c>
      <c r="G54" s="426" t="str">
        <f>IF(E54&lt;&gt;0,E54*F54," ")</f>
        <v> </v>
      </c>
    </row>
    <row r="55" spans="3:7" ht="27">
      <c r="C55" s="400" t="s">
        <v>1251</v>
      </c>
      <c r="G55" s="426" t="str">
        <f>IF(E55&lt;&gt;0,E55*F55," ")</f>
        <v> </v>
      </c>
    </row>
    <row r="56" spans="3:7" ht="13.5">
      <c r="C56" s="400" t="s">
        <v>748</v>
      </c>
      <c r="G56" s="426" t="str">
        <f>IF(E56&lt;&gt;0,E56*F56," ")</f>
        <v> </v>
      </c>
    </row>
    <row r="57" spans="2:7" ht="13.5">
      <c r="B57" s="402" t="s">
        <v>813</v>
      </c>
      <c r="C57" s="400" t="s">
        <v>1204</v>
      </c>
      <c r="G57" s="426" t="str">
        <f>IF(E57&lt;&gt;0,E57*F57," ")</f>
        <v> </v>
      </c>
    </row>
    <row r="58" spans="2:7" ht="13.5">
      <c r="B58" s="402" t="s">
        <v>814</v>
      </c>
      <c r="C58" s="400" t="s">
        <v>1252</v>
      </c>
      <c r="D58" s="424" t="s">
        <v>750</v>
      </c>
      <c r="E58" s="425">
        <v>4</v>
      </c>
      <c r="G58" s="426">
        <f>IF(E58&lt;&gt;0,E58*F58," ")</f>
        <v>0</v>
      </c>
    </row>
    <row r="60" spans="1:7" ht="13.5">
      <c r="A60" s="406">
        <f>1+COUNT(A$2:A59)</f>
        <v>9</v>
      </c>
      <c r="C60" s="400" t="s">
        <v>1202</v>
      </c>
      <c r="G60" s="426" t="str">
        <f aca="true" t="shared" si="3" ref="G60:G66">IF(E60&lt;&gt;0,E60*F60," ")</f>
        <v> </v>
      </c>
    </row>
    <row r="61" spans="3:7" ht="82.5">
      <c r="C61" s="400" t="s">
        <v>1203</v>
      </c>
      <c r="G61" s="426" t="str">
        <f t="shared" si="3"/>
        <v> </v>
      </c>
    </row>
    <row r="62" spans="3:7" ht="13.5">
      <c r="C62" s="400" t="s">
        <v>748</v>
      </c>
      <c r="G62" s="426" t="str">
        <f t="shared" si="3"/>
        <v> </v>
      </c>
    </row>
    <row r="63" spans="2:7" ht="13.5">
      <c r="B63" s="402" t="s">
        <v>813</v>
      </c>
      <c r="C63" s="400" t="s">
        <v>1204</v>
      </c>
      <c r="G63" s="426" t="str">
        <f t="shared" si="3"/>
        <v> </v>
      </c>
    </row>
    <row r="64" spans="2:7" ht="13.5">
      <c r="B64" s="402" t="s">
        <v>814</v>
      </c>
      <c r="C64" s="400" t="s">
        <v>1253</v>
      </c>
      <c r="D64" s="424" t="s">
        <v>750</v>
      </c>
      <c r="E64" s="425">
        <v>3</v>
      </c>
      <c r="G64" s="426">
        <f t="shared" si="3"/>
        <v>0</v>
      </c>
    </row>
    <row r="65" spans="2:7" ht="13.5">
      <c r="B65" s="402" t="s">
        <v>814</v>
      </c>
      <c r="C65" s="400" t="s">
        <v>1254</v>
      </c>
      <c r="D65" s="424" t="s">
        <v>750</v>
      </c>
      <c r="E65" s="425">
        <v>3</v>
      </c>
      <c r="G65" s="426">
        <f t="shared" si="3"/>
        <v>0</v>
      </c>
    </row>
    <row r="66" spans="2:7" ht="13.5">
      <c r="B66" s="402" t="s">
        <v>814</v>
      </c>
      <c r="C66" s="400" t="s">
        <v>1205</v>
      </c>
      <c r="D66" s="424" t="s">
        <v>750</v>
      </c>
      <c r="E66" s="425">
        <v>9</v>
      </c>
      <c r="G66" s="426">
        <f t="shared" si="3"/>
        <v>0</v>
      </c>
    </row>
    <row r="68" spans="1:7" ht="13.5">
      <c r="A68" s="406">
        <f>1+COUNT(A$2:A67)</f>
        <v>10</v>
      </c>
      <c r="C68" s="395" t="s">
        <v>892</v>
      </c>
      <c r="G68" s="426" t="str">
        <f>IF(E68&lt;&gt;0,E68*F68," ")</f>
        <v> </v>
      </c>
    </row>
    <row r="69" spans="3:7" ht="96">
      <c r="C69" s="395" t="s">
        <v>1214</v>
      </c>
      <c r="G69" s="426" t="str">
        <f>IF(E69&lt;&gt;0,E69*F69," ")</f>
        <v> </v>
      </c>
    </row>
    <row r="70" spans="3:7" ht="13.5">
      <c r="C70" s="395" t="s">
        <v>757</v>
      </c>
      <c r="D70" s="424" t="s">
        <v>123</v>
      </c>
      <c r="E70" s="425">
        <v>15</v>
      </c>
      <c r="G70" s="426">
        <f>IF(E70&lt;&gt;0,E70*F70," ")</f>
        <v>0</v>
      </c>
    </row>
    <row r="71" ht="13.5">
      <c r="G71" s="426" t="str">
        <f>IF(E71&lt;&gt;0,E71*F71," ")</f>
        <v> </v>
      </c>
    </row>
    <row r="72" spans="1:24" s="439" customFormat="1" ht="13.5">
      <c r="A72" s="436"/>
      <c r="B72" s="405"/>
      <c r="C72" s="404" t="s">
        <v>8</v>
      </c>
      <c r="D72" s="459"/>
      <c r="E72" s="460"/>
      <c r="F72" s="452"/>
      <c r="G72" s="452">
        <f>SUM(G22:G71)</f>
        <v>0</v>
      </c>
      <c r="H72" s="402"/>
      <c r="I72" s="402"/>
      <c r="J72" s="402"/>
      <c r="K72" s="402"/>
      <c r="L72" s="402"/>
      <c r="M72" s="402"/>
      <c r="N72" s="402"/>
      <c r="O72" s="402"/>
      <c r="P72" s="402"/>
      <c r="Q72" s="402"/>
      <c r="R72" s="402"/>
      <c r="S72" s="402"/>
      <c r="T72" s="402"/>
      <c r="U72" s="402"/>
      <c r="V72" s="402"/>
      <c r="W72" s="402"/>
      <c r="X72" s="402"/>
    </row>
    <row r="74" spans="1:7" ht="13.5">
      <c r="A74" s="406">
        <f>1+COUNT(A$2:A73)</f>
        <v>11</v>
      </c>
      <c r="C74" s="400" t="s">
        <v>782</v>
      </c>
      <c r="D74" s="424" t="s">
        <v>783</v>
      </c>
      <c r="E74" s="425">
        <v>3</v>
      </c>
      <c r="G74" s="426">
        <f>G72*E74/100</f>
        <v>0</v>
      </c>
    </row>
    <row r="76" spans="1:7" ht="27">
      <c r="A76" s="406">
        <f>1+COUNT(A$2:A75)</f>
        <v>12</v>
      </c>
      <c r="C76" s="400" t="s">
        <v>784</v>
      </c>
      <c r="D76" s="424" t="s">
        <v>783</v>
      </c>
      <c r="E76" s="425">
        <v>2</v>
      </c>
      <c r="G76" s="426">
        <f>G72*E76/100</f>
        <v>0</v>
      </c>
    </row>
    <row r="78" spans="1:7" ht="54.75">
      <c r="A78" s="406">
        <f>1+COUNT(A$2:A77)</f>
        <v>13</v>
      </c>
      <c r="C78" s="400" t="s">
        <v>785</v>
      </c>
      <c r="D78" s="424" t="s">
        <v>783</v>
      </c>
      <c r="E78" s="425">
        <v>1</v>
      </c>
      <c r="G78" s="426">
        <f>G72*E78/100</f>
        <v>0</v>
      </c>
    </row>
    <row r="79" ht="13.5">
      <c r="G79" s="426" t="str">
        <f>IF(E79&lt;&gt;0,E79*F79," ")</f>
        <v> </v>
      </c>
    </row>
    <row r="80" spans="1:7" ht="13.5">
      <c r="A80" s="436"/>
      <c r="B80" s="405"/>
      <c r="C80" s="404" t="str">
        <f>C1</f>
        <v>ODVODNA VENTILACIJA </v>
      </c>
      <c r="D80" s="459"/>
      <c r="E80" s="460"/>
      <c r="F80" s="452"/>
      <c r="G80" s="452">
        <f>SUM(G72:G79)</f>
        <v>0</v>
      </c>
    </row>
    <row r="81" spans="1:7" s="402" customFormat="1" ht="13.5">
      <c r="A81" s="406"/>
      <c r="C81" s="400"/>
      <c r="D81" s="424"/>
      <c r="E81" s="425"/>
      <c r="F81" s="426"/>
      <c r="G81" s="426" t="str">
        <f>IF(E81&lt;&gt;0,E81*F81," ")</f>
        <v> </v>
      </c>
    </row>
  </sheetData>
  <sheetProtection selectLockedCells="1" selectUnlockedCells="1"/>
  <printOptions/>
  <pageMargins left="0.9840277777777777" right="0.39375" top="0.5902777777777778" bottom="0.5902777777777778" header="0.19652777777777777" footer="0.19652777777777777"/>
  <pageSetup horizontalDpi="300" verticalDpi="300" orientation="portrait" paperSize="9" r:id="rId1"/>
  <headerFooter alignWithMargins="0">
    <oddHeader>&amp;R             PINSS d.o.o. Nova Gorica</oddHeader>
    <oddFooter>&amp;L             &amp;F&amp;RStran &amp;P (&amp;N)</oddFooter>
  </headerFooter>
</worksheet>
</file>

<file path=xl/worksheets/sheet33.xml><?xml version="1.0" encoding="utf-8"?>
<worksheet xmlns="http://schemas.openxmlformats.org/spreadsheetml/2006/main" xmlns:r="http://schemas.openxmlformats.org/officeDocument/2006/relationships">
  <sheetPr>
    <tabColor indexed="50"/>
  </sheetPr>
  <dimension ref="A1:I37"/>
  <sheetViews>
    <sheetView view="pageBreakPreview" zoomScaleSheetLayoutView="100" zoomScalePageLayoutView="0" workbookViewId="0" topLeftCell="A1">
      <selection activeCell="A1" sqref="A1:E2"/>
    </sheetView>
  </sheetViews>
  <sheetFormatPr defaultColWidth="9.00390625" defaultRowHeight="12.75"/>
  <cols>
    <col min="1" max="5" width="8.875" style="496" customWidth="1"/>
    <col min="6" max="6" width="13.75390625" style="496" customWidth="1"/>
    <col min="7" max="7" width="24.625" style="496" customWidth="1"/>
    <col min="8" max="16384" width="8.875" style="496" customWidth="1"/>
  </cols>
  <sheetData>
    <row r="1" spans="1:5" ht="15">
      <c r="A1" s="775" t="s">
        <v>1255</v>
      </c>
      <c r="B1" s="775"/>
      <c r="C1" s="775"/>
      <c r="D1" s="775"/>
      <c r="E1" s="775"/>
    </row>
    <row r="2" spans="1:5" ht="15">
      <c r="A2" s="775"/>
      <c r="B2" s="775"/>
      <c r="C2" s="775"/>
      <c r="D2" s="775"/>
      <c r="E2" s="775"/>
    </row>
    <row r="3" spans="1:5" ht="15">
      <c r="A3" s="776" t="s">
        <v>1256</v>
      </c>
      <c r="B3" s="776"/>
      <c r="C3" s="776"/>
      <c r="D3" s="776"/>
      <c r="E3" s="776"/>
    </row>
    <row r="4" spans="1:5" ht="15">
      <c r="A4" s="776"/>
      <c r="B4" s="776"/>
      <c r="C4" s="776"/>
      <c r="D4" s="776"/>
      <c r="E4" s="776"/>
    </row>
    <row r="5" spans="1:7" ht="15">
      <c r="A5" s="497"/>
      <c r="B5" s="497"/>
      <c r="C5" s="497"/>
      <c r="D5" s="497"/>
      <c r="E5" s="497"/>
      <c r="F5" s="497"/>
      <c r="G5" s="497"/>
    </row>
    <row r="6" spans="1:9" ht="15">
      <c r="A6" s="777" t="s">
        <v>1257</v>
      </c>
      <c r="B6" s="777"/>
      <c r="C6" s="777"/>
      <c r="D6" s="777"/>
      <c r="E6" s="777"/>
      <c r="F6" s="777"/>
      <c r="G6" s="777"/>
      <c r="H6" s="498"/>
      <c r="I6" s="498"/>
    </row>
    <row r="7" spans="1:9" ht="15">
      <c r="A7" s="777"/>
      <c r="B7" s="777"/>
      <c r="C7" s="777"/>
      <c r="D7" s="777"/>
      <c r="E7" s="777"/>
      <c r="F7" s="777"/>
      <c r="G7" s="777"/>
      <c r="H7" s="498"/>
      <c r="I7" s="498"/>
    </row>
    <row r="8" spans="1:9" ht="15">
      <c r="A8" s="498"/>
      <c r="B8" s="498"/>
      <c r="C8" s="498"/>
      <c r="D8" s="498"/>
      <c r="E8" s="498"/>
      <c r="F8" s="498"/>
      <c r="G8" s="498"/>
      <c r="H8" s="498"/>
      <c r="I8" s="498"/>
    </row>
    <row r="10" spans="2:9" ht="15">
      <c r="B10" s="499" t="s">
        <v>1258</v>
      </c>
      <c r="C10" s="499"/>
      <c r="D10" s="499" t="s">
        <v>1259</v>
      </c>
      <c r="E10" s="499"/>
      <c r="F10" s="499"/>
      <c r="G10" s="499"/>
      <c r="H10" s="499"/>
      <c r="I10" s="500"/>
    </row>
    <row r="11" spans="2:9" ht="15">
      <c r="B11" s="499"/>
      <c r="C11" s="499"/>
      <c r="D11" s="499" t="s">
        <v>1260</v>
      </c>
      <c r="E11" s="499"/>
      <c r="F11" s="499"/>
      <c r="G11" s="499"/>
      <c r="H11" s="499"/>
      <c r="I11" s="500"/>
    </row>
    <row r="12" spans="2:9" ht="15">
      <c r="B12" s="499"/>
      <c r="C12" s="499"/>
      <c r="D12" s="499" t="s">
        <v>1261</v>
      </c>
      <c r="E12" s="499"/>
      <c r="F12" s="499"/>
      <c r="G12" s="499"/>
      <c r="H12" s="499"/>
      <c r="I12" s="500"/>
    </row>
    <row r="13" spans="2:9" ht="15">
      <c r="B13" s="499"/>
      <c r="C13" s="499"/>
      <c r="D13" s="499"/>
      <c r="E13" s="499"/>
      <c r="F13" s="499"/>
      <c r="G13" s="499"/>
      <c r="H13" s="499"/>
      <c r="I13" s="500"/>
    </row>
    <row r="14" spans="2:9" ht="15">
      <c r="B14" s="499" t="s">
        <v>1262</v>
      </c>
      <c r="C14" s="499"/>
      <c r="D14" s="499" t="s">
        <v>1263</v>
      </c>
      <c r="E14" s="499"/>
      <c r="F14" s="499"/>
      <c r="G14" s="499"/>
      <c r="H14" s="499"/>
      <c r="I14" s="500"/>
    </row>
    <row r="15" spans="2:9" ht="15">
      <c r="B15" s="499"/>
      <c r="C15" s="499"/>
      <c r="D15" s="501"/>
      <c r="E15" s="502"/>
      <c r="F15" s="502"/>
      <c r="G15" s="502"/>
      <c r="H15" s="502"/>
      <c r="I15" s="500"/>
    </row>
    <row r="16" spans="1:7" ht="15">
      <c r="A16" s="778" t="s">
        <v>1264</v>
      </c>
      <c r="B16" s="778"/>
      <c r="C16" s="778"/>
      <c r="D16" s="778"/>
      <c r="E16" s="778"/>
      <c r="F16" s="778"/>
      <c r="G16" s="778"/>
    </row>
    <row r="17" spans="1:7" ht="15">
      <c r="A17" s="503"/>
      <c r="B17" s="504"/>
      <c r="C17" s="505"/>
      <c r="D17" s="506"/>
      <c r="E17" s="507"/>
      <c r="F17" s="508"/>
      <c r="G17" s="509"/>
    </row>
    <row r="18" spans="1:7" ht="12.75" customHeight="1">
      <c r="A18" s="510" t="s">
        <v>1265</v>
      </c>
      <c r="B18" s="511" t="s">
        <v>1266</v>
      </c>
      <c r="C18" s="779" t="s">
        <v>1267</v>
      </c>
      <c r="D18" s="779"/>
      <c r="E18" s="779"/>
      <c r="F18" s="779"/>
      <c r="G18" s="512" t="s">
        <v>1268</v>
      </c>
    </row>
    <row r="19" spans="1:7" ht="15">
      <c r="A19" s="513"/>
      <c r="B19" s="514"/>
      <c r="C19" s="515"/>
      <c r="D19" s="515"/>
      <c r="E19" s="515"/>
      <c r="F19" s="515"/>
      <c r="G19" s="516"/>
    </row>
    <row r="20" spans="1:7" ht="27.75" customHeight="1">
      <c r="A20" s="517" t="s">
        <v>296</v>
      </c>
      <c r="B20" s="518"/>
      <c r="C20" s="780" t="s">
        <v>1269</v>
      </c>
      <c r="D20" s="780"/>
      <c r="E20" s="780"/>
      <c r="F20" s="780"/>
      <c r="G20" s="519"/>
    </row>
    <row r="21" spans="1:7" ht="27" customHeight="1">
      <c r="A21" s="517" t="s">
        <v>298</v>
      </c>
      <c r="B21" s="518"/>
      <c r="C21" s="781" t="s">
        <v>1270</v>
      </c>
      <c r="D21" s="781"/>
      <c r="E21" s="781"/>
      <c r="F21" s="781"/>
      <c r="G21" s="519"/>
    </row>
    <row r="22" spans="1:7" ht="27" customHeight="1">
      <c r="A22" s="517" t="s">
        <v>300</v>
      </c>
      <c r="B22" s="518"/>
      <c r="C22" s="782" t="s">
        <v>1271</v>
      </c>
      <c r="D22" s="782"/>
      <c r="E22" s="782"/>
      <c r="F22" s="782"/>
      <c r="G22" s="519"/>
    </row>
    <row r="23" spans="1:7" ht="15.75" customHeight="1">
      <c r="A23" s="517" t="s">
        <v>302</v>
      </c>
      <c r="B23" s="518"/>
      <c r="C23" s="782" t="s">
        <v>1272</v>
      </c>
      <c r="D23" s="782"/>
      <c r="E23" s="782"/>
      <c r="F23" s="782"/>
      <c r="G23" s="519"/>
    </row>
    <row r="24" spans="1:7" ht="27.75" customHeight="1">
      <c r="A24" s="517" t="s">
        <v>304</v>
      </c>
      <c r="B24" s="518"/>
      <c r="C24" s="782" t="s">
        <v>1273</v>
      </c>
      <c r="D24" s="782"/>
      <c r="E24" s="782"/>
      <c r="F24" s="782"/>
      <c r="G24" s="519"/>
    </row>
    <row r="25" spans="1:7" ht="27.75" customHeight="1">
      <c r="A25" s="517" t="s">
        <v>306</v>
      </c>
      <c r="B25" s="518"/>
      <c r="C25" s="780" t="s">
        <v>1274</v>
      </c>
      <c r="D25" s="780"/>
      <c r="E25" s="780"/>
      <c r="F25" s="780"/>
      <c r="G25" s="519"/>
    </row>
    <row r="26" spans="1:7" ht="27.75" customHeight="1">
      <c r="A26" s="520" t="s">
        <v>308</v>
      </c>
      <c r="B26" s="518"/>
      <c r="C26" s="780" t="s">
        <v>1275</v>
      </c>
      <c r="D26" s="780"/>
      <c r="E26" s="780"/>
      <c r="F26" s="780"/>
      <c r="G26" s="519"/>
    </row>
    <row r="27" spans="1:7" ht="29.25" customHeight="1">
      <c r="A27" s="520" t="s">
        <v>310</v>
      </c>
      <c r="B27" s="518"/>
      <c r="C27" s="780" t="s">
        <v>1276</v>
      </c>
      <c r="D27" s="780"/>
      <c r="E27" s="780"/>
      <c r="F27" s="780"/>
      <c r="G27" s="519"/>
    </row>
    <row r="28" spans="1:7" ht="26.25" customHeight="1">
      <c r="A28" s="520" t="s">
        <v>328</v>
      </c>
      <c r="B28" s="518"/>
      <c r="C28" s="780" t="s">
        <v>1277</v>
      </c>
      <c r="D28" s="780"/>
      <c r="E28" s="780"/>
      <c r="F28" s="780"/>
      <c r="G28" s="519"/>
    </row>
    <row r="29" spans="1:7" ht="12.75" customHeight="1">
      <c r="A29" s="520" t="s">
        <v>536</v>
      </c>
      <c r="B29" s="518"/>
      <c r="C29" s="780" t="s">
        <v>1278</v>
      </c>
      <c r="D29" s="780"/>
      <c r="E29" s="780"/>
      <c r="F29" s="780"/>
      <c r="G29" s="519"/>
    </row>
    <row r="30" spans="1:7" ht="29.25" customHeight="1">
      <c r="A30" s="520" t="s">
        <v>540</v>
      </c>
      <c r="B30" s="518"/>
      <c r="C30" s="780" t="s">
        <v>1279</v>
      </c>
      <c r="D30" s="780"/>
      <c r="E30" s="780"/>
      <c r="F30" s="780"/>
      <c r="G30" s="519"/>
    </row>
    <row r="31" spans="1:7" ht="12.75" customHeight="1">
      <c r="A31" s="520" t="s">
        <v>543</v>
      </c>
      <c r="B31" s="518"/>
      <c r="C31" s="780" t="s">
        <v>1280</v>
      </c>
      <c r="D31" s="780"/>
      <c r="E31" s="780"/>
      <c r="F31" s="780"/>
      <c r="G31" s="519"/>
    </row>
    <row r="32" spans="1:7" ht="27.75" customHeight="1">
      <c r="A32" s="520" t="s">
        <v>545</v>
      </c>
      <c r="B32" s="518"/>
      <c r="C32" s="780" t="s">
        <v>1281</v>
      </c>
      <c r="D32" s="780"/>
      <c r="E32" s="780"/>
      <c r="F32" s="780"/>
      <c r="G32" s="519"/>
    </row>
    <row r="33" spans="1:7" ht="24.75" customHeight="1">
      <c r="A33" s="520" t="s">
        <v>547</v>
      </c>
      <c r="B33" s="518"/>
      <c r="C33" s="780" t="s">
        <v>1282</v>
      </c>
      <c r="D33" s="780"/>
      <c r="E33" s="780"/>
      <c r="F33" s="780"/>
      <c r="G33" s="519"/>
    </row>
    <row r="34" spans="1:7" s="523" customFormat="1" ht="29.25" customHeight="1">
      <c r="A34" s="520" t="s">
        <v>584</v>
      </c>
      <c r="B34" s="518"/>
      <c r="C34" s="783" t="s">
        <v>1283</v>
      </c>
      <c r="D34" s="783"/>
      <c r="E34" s="783"/>
      <c r="F34" s="783"/>
      <c r="G34" s="522"/>
    </row>
    <row r="35" spans="1:7" s="528" customFormat="1" ht="15.75" customHeight="1">
      <c r="A35" s="520" t="s">
        <v>587</v>
      </c>
      <c r="B35" s="518"/>
      <c r="C35" s="524" t="s">
        <v>1284</v>
      </c>
      <c r="D35" s="525"/>
      <c r="E35" s="526"/>
      <c r="F35" s="527"/>
      <c r="G35" s="522"/>
    </row>
    <row r="36" spans="1:7" ht="15">
      <c r="A36" s="520"/>
      <c r="B36" s="518"/>
      <c r="C36" s="524" t="s">
        <v>8</v>
      </c>
      <c r="D36" s="525"/>
      <c r="E36" s="526"/>
      <c r="F36" s="529"/>
      <c r="G36" s="522">
        <f>SUM(G20:G35)</f>
        <v>0</v>
      </c>
    </row>
    <row r="37" spans="2:7" ht="15">
      <c r="B37" s="499"/>
      <c r="C37" s="499"/>
      <c r="D37" s="530"/>
      <c r="E37" s="499"/>
      <c r="F37" s="499"/>
      <c r="G37" s="499"/>
    </row>
  </sheetData>
  <sheetProtection selectLockedCells="1" selectUnlockedCells="1"/>
  <mergeCells count="20">
    <mergeCell ref="C33:F33"/>
    <mergeCell ref="C34:F34"/>
    <mergeCell ref="C27:F27"/>
    <mergeCell ref="C28:F28"/>
    <mergeCell ref="C29:F29"/>
    <mergeCell ref="C30:F30"/>
    <mergeCell ref="C31:F31"/>
    <mergeCell ref="C32:F32"/>
    <mergeCell ref="C21:F21"/>
    <mergeCell ref="C22:F22"/>
    <mergeCell ref="C23:F23"/>
    <mergeCell ref="C24:F24"/>
    <mergeCell ref="C25:F25"/>
    <mergeCell ref="C26:F26"/>
    <mergeCell ref="A1:E2"/>
    <mergeCell ref="A3:E4"/>
    <mergeCell ref="A6:G7"/>
    <mergeCell ref="A16:G16"/>
    <mergeCell ref="C18:F18"/>
    <mergeCell ref="C20:F20"/>
  </mergeCells>
  <printOptions/>
  <pageMargins left="0.75" right="0.75" top="1" bottom="1" header="0.5118055555555555" footer="0.5118055555555555"/>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tabColor indexed="55"/>
  </sheetPr>
  <dimension ref="A1:K271"/>
  <sheetViews>
    <sheetView view="pageBreakPreview" zoomScaleSheetLayoutView="100" zoomScalePageLayoutView="0" workbookViewId="0" topLeftCell="A1">
      <selection activeCell="A1" sqref="A1:G2"/>
    </sheetView>
  </sheetViews>
  <sheetFormatPr defaultColWidth="10.00390625" defaultRowHeight="12.75"/>
  <cols>
    <col min="1" max="1" width="5.50390625" style="531" customWidth="1"/>
    <col min="2" max="2" width="4.00390625" style="532" customWidth="1"/>
    <col min="3" max="3" width="39.50390625" style="528" customWidth="1"/>
    <col min="4" max="4" width="7.375" style="533" customWidth="1"/>
    <col min="5" max="5" width="9.75390625" style="534" customWidth="1"/>
    <col min="6" max="6" width="12.50390625" style="528" customWidth="1"/>
    <col min="7" max="7" width="14.50390625" style="535" customWidth="1"/>
    <col min="8" max="16384" width="10.00390625" style="528" customWidth="1"/>
  </cols>
  <sheetData>
    <row r="1" spans="1:7" s="523" customFormat="1" ht="15" customHeight="1">
      <c r="A1" s="784" t="s">
        <v>1285</v>
      </c>
      <c r="B1" s="784"/>
      <c r="C1" s="784"/>
      <c r="D1" s="784"/>
      <c r="E1" s="784"/>
      <c r="F1" s="784"/>
      <c r="G1" s="784"/>
    </row>
    <row r="2" spans="1:7" ht="11.25">
      <c r="A2" s="784"/>
      <c r="B2" s="784"/>
      <c r="C2" s="784"/>
      <c r="D2" s="784"/>
      <c r="E2" s="784"/>
      <c r="F2" s="784"/>
      <c r="G2" s="784"/>
    </row>
    <row r="3" spans="1:7" ht="15">
      <c r="A3" s="536"/>
      <c r="B3" s="536"/>
      <c r="C3" s="536"/>
      <c r="D3" s="536"/>
      <c r="E3" s="536"/>
      <c r="F3" s="536"/>
      <c r="G3" s="536"/>
    </row>
    <row r="4" spans="1:7" s="542" customFormat="1" ht="25.5" customHeight="1">
      <c r="A4" s="537" t="s">
        <v>1265</v>
      </c>
      <c r="B4" s="538" t="s">
        <v>1266</v>
      </c>
      <c r="C4" s="539" t="s">
        <v>1267</v>
      </c>
      <c r="D4" s="540" t="s">
        <v>1286</v>
      </c>
      <c r="E4" s="539" t="s">
        <v>1287</v>
      </c>
      <c r="F4" s="541" t="s">
        <v>1288</v>
      </c>
      <c r="G4" s="512" t="s">
        <v>1268</v>
      </c>
    </row>
    <row r="5" spans="1:7" s="542" customFormat="1" ht="12" customHeight="1">
      <c r="A5" s="543"/>
      <c r="B5" s="514"/>
      <c r="C5" s="544"/>
      <c r="D5" s="545"/>
      <c r="E5" s="544"/>
      <c r="F5" s="516"/>
      <c r="G5" s="516"/>
    </row>
    <row r="6" spans="1:7" s="523" customFormat="1" ht="12">
      <c r="A6" s="546"/>
      <c r="B6" s="547"/>
      <c r="C6" s="548"/>
      <c r="D6" s="549"/>
      <c r="E6" s="550"/>
      <c r="F6" s="551"/>
      <c r="G6" s="552"/>
    </row>
    <row r="7" spans="1:7" s="523" customFormat="1" ht="24">
      <c r="A7" s="520" t="s">
        <v>645</v>
      </c>
      <c r="B7" s="518"/>
      <c r="C7" s="524" t="s">
        <v>1269</v>
      </c>
      <c r="D7" s="526"/>
      <c r="E7" s="525"/>
      <c r="F7" s="527"/>
      <c r="G7" s="553"/>
    </row>
    <row r="8" spans="1:7" s="523" customFormat="1" ht="90.75">
      <c r="A8" s="554" t="s">
        <v>734</v>
      </c>
      <c r="B8" s="555">
        <v>1</v>
      </c>
      <c r="C8" s="556" t="s">
        <v>1289</v>
      </c>
      <c r="D8" s="557">
        <v>1</v>
      </c>
      <c r="E8" s="557" t="s">
        <v>15</v>
      </c>
      <c r="F8" s="558"/>
      <c r="G8" s="559">
        <f aca="true" t="shared" si="0" ref="G8:G15">F8*D8</f>
        <v>0</v>
      </c>
    </row>
    <row r="9" spans="1:7" s="523" customFormat="1" ht="33.75">
      <c r="A9" s="554" t="s">
        <v>786</v>
      </c>
      <c r="B9" s="555">
        <f aca="true" t="shared" si="1" ref="B9:B16">B8+1</f>
        <v>2</v>
      </c>
      <c r="C9" s="560" t="s">
        <v>1290</v>
      </c>
      <c r="D9" s="561" t="s">
        <v>645</v>
      </c>
      <c r="E9" s="561" t="s">
        <v>15</v>
      </c>
      <c r="F9" s="562"/>
      <c r="G9" s="563">
        <f t="shared" si="0"/>
        <v>0</v>
      </c>
    </row>
    <row r="10" spans="1:7" s="523" customFormat="1" ht="12">
      <c r="A10" s="554" t="s">
        <v>1291</v>
      </c>
      <c r="B10" s="555">
        <f t="shared" si="1"/>
        <v>3</v>
      </c>
      <c r="C10" s="560" t="s">
        <v>1292</v>
      </c>
      <c r="D10" s="561" t="s">
        <v>1293</v>
      </c>
      <c r="E10" s="561" t="s">
        <v>15</v>
      </c>
      <c r="F10" s="562"/>
      <c r="G10" s="563">
        <f t="shared" si="0"/>
        <v>0</v>
      </c>
    </row>
    <row r="11" spans="1:7" s="523" customFormat="1" ht="12">
      <c r="A11" s="554" t="s">
        <v>1294</v>
      </c>
      <c r="B11" s="555">
        <f t="shared" si="1"/>
        <v>4</v>
      </c>
      <c r="C11" s="560" t="s">
        <v>1295</v>
      </c>
      <c r="D11" s="561" t="s">
        <v>645</v>
      </c>
      <c r="E11" s="561" t="s">
        <v>15</v>
      </c>
      <c r="F11" s="562"/>
      <c r="G11" s="563">
        <f t="shared" si="0"/>
        <v>0</v>
      </c>
    </row>
    <row r="12" spans="1:7" s="523" customFormat="1" ht="12">
      <c r="A12" s="554" t="s">
        <v>1296</v>
      </c>
      <c r="B12" s="555">
        <f t="shared" si="1"/>
        <v>5</v>
      </c>
      <c r="C12" s="560" t="s">
        <v>1297</v>
      </c>
      <c r="D12" s="561" t="s">
        <v>1293</v>
      </c>
      <c r="E12" s="561" t="s">
        <v>15</v>
      </c>
      <c r="F12" s="562"/>
      <c r="G12" s="563">
        <f t="shared" si="0"/>
        <v>0</v>
      </c>
    </row>
    <row r="13" spans="1:7" s="523" customFormat="1" ht="12">
      <c r="A13" s="554" t="s">
        <v>1298</v>
      </c>
      <c r="B13" s="555">
        <f t="shared" si="1"/>
        <v>6</v>
      </c>
      <c r="C13" s="560" t="s">
        <v>1299</v>
      </c>
      <c r="D13" s="561" t="s">
        <v>645</v>
      </c>
      <c r="E13" s="561" t="s">
        <v>15</v>
      </c>
      <c r="F13" s="562"/>
      <c r="G13" s="563">
        <f t="shared" si="0"/>
        <v>0</v>
      </c>
    </row>
    <row r="14" spans="1:7" s="523" customFormat="1" ht="26.25" customHeight="1">
      <c r="A14" s="554" t="s">
        <v>1300</v>
      </c>
      <c r="B14" s="555">
        <f t="shared" si="1"/>
        <v>7</v>
      </c>
      <c r="C14" s="560" t="s">
        <v>1301</v>
      </c>
      <c r="D14" s="561" t="s">
        <v>645</v>
      </c>
      <c r="E14" s="561" t="s">
        <v>750</v>
      </c>
      <c r="F14" s="562"/>
      <c r="G14" s="563">
        <f t="shared" si="0"/>
        <v>0</v>
      </c>
    </row>
    <row r="15" spans="1:7" s="523" customFormat="1" ht="26.25" customHeight="1">
      <c r="A15" s="554" t="s">
        <v>1302</v>
      </c>
      <c r="B15" s="555">
        <f t="shared" si="1"/>
        <v>8</v>
      </c>
      <c r="C15" s="560" t="s">
        <v>1303</v>
      </c>
      <c r="D15" s="561" t="s">
        <v>645</v>
      </c>
      <c r="E15" s="561" t="s">
        <v>750</v>
      </c>
      <c r="F15" s="562"/>
      <c r="G15" s="563">
        <f t="shared" si="0"/>
        <v>0</v>
      </c>
    </row>
    <row r="16" spans="1:7" s="523" customFormat="1" ht="12">
      <c r="A16" s="554" t="s">
        <v>1304</v>
      </c>
      <c r="B16" s="555">
        <f t="shared" si="1"/>
        <v>9</v>
      </c>
      <c r="C16" s="564" t="s">
        <v>1305</v>
      </c>
      <c r="D16" s="565" t="s">
        <v>1306</v>
      </c>
      <c r="E16" s="565" t="s">
        <v>783</v>
      </c>
      <c r="F16" s="566"/>
      <c r="G16" s="567">
        <f>D16/100*SUM(G8:G15)</f>
        <v>0</v>
      </c>
    </row>
    <row r="17" spans="1:7" s="523" customFormat="1" ht="12">
      <c r="A17" s="568"/>
      <c r="B17" s="569"/>
      <c r="C17" s="570" t="s">
        <v>8</v>
      </c>
      <c r="D17" s="571"/>
      <c r="E17" s="572"/>
      <c r="F17" s="573"/>
      <c r="G17" s="574">
        <f>SUM(G8:G16)</f>
        <v>0</v>
      </c>
    </row>
    <row r="18" ht="12">
      <c r="E18" s="523"/>
    </row>
    <row r="19" ht="12">
      <c r="E19" s="523"/>
    </row>
    <row r="20" spans="1:7" s="523" customFormat="1" ht="36">
      <c r="A20" s="520" t="s">
        <v>298</v>
      </c>
      <c r="B20" s="518"/>
      <c r="C20" s="575" t="s">
        <v>1270</v>
      </c>
      <c r="D20" s="576"/>
      <c r="E20" s="577"/>
      <c r="F20" s="578"/>
      <c r="G20" s="579"/>
    </row>
    <row r="21" spans="1:7" s="523" customFormat="1" ht="59.25" customHeight="1">
      <c r="A21" s="554" t="s">
        <v>903</v>
      </c>
      <c r="B21" s="580" t="s">
        <v>645</v>
      </c>
      <c r="C21" s="581" t="s">
        <v>1307</v>
      </c>
      <c r="D21" s="582">
        <v>1</v>
      </c>
      <c r="E21" s="582" t="s">
        <v>1308</v>
      </c>
      <c r="F21" s="583"/>
      <c r="G21" s="584">
        <f aca="true" t="shared" si="2" ref="G21:G33">F21*D21</f>
        <v>0</v>
      </c>
    </row>
    <row r="22" spans="1:7" s="523" customFormat="1" ht="27" customHeight="1">
      <c r="A22" s="554" t="s">
        <v>1048</v>
      </c>
      <c r="B22" s="585" t="s">
        <v>647</v>
      </c>
      <c r="C22" s="560" t="s">
        <v>1309</v>
      </c>
      <c r="D22" s="561">
        <v>1</v>
      </c>
      <c r="E22" s="561" t="s">
        <v>1308</v>
      </c>
      <c r="F22" s="586"/>
      <c r="G22" s="563">
        <f t="shared" si="2"/>
        <v>0</v>
      </c>
    </row>
    <row r="23" spans="1:7" s="523" customFormat="1" ht="22.5">
      <c r="A23" s="554" t="s">
        <v>1098</v>
      </c>
      <c r="B23" s="585" t="s">
        <v>1293</v>
      </c>
      <c r="C23" s="560" t="s">
        <v>1310</v>
      </c>
      <c r="D23" s="561" t="s">
        <v>1311</v>
      </c>
      <c r="E23" s="561" t="s">
        <v>1308</v>
      </c>
      <c r="F23" s="586"/>
      <c r="G23" s="587">
        <f t="shared" si="2"/>
        <v>0</v>
      </c>
    </row>
    <row r="24" spans="1:7" s="523" customFormat="1" ht="22.5">
      <c r="A24" s="554" t="s">
        <v>1116</v>
      </c>
      <c r="B24" s="585" t="s">
        <v>1312</v>
      </c>
      <c r="C24" s="560" t="s">
        <v>1313</v>
      </c>
      <c r="D24" s="561" t="s">
        <v>1314</v>
      </c>
      <c r="E24" s="561" t="s">
        <v>1308</v>
      </c>
      <c r="F24" s="586"/>
      <c r="G24" s="563">
        <f t="shared" si="2"/>
        <v>0</v>
      </c>
    </row>
    <row r="25" spans="1:7" s="523" customFormat="1" ht="22.5">
      <c r="A25" s="554" t="s">
        <v>1315</v>
      </c>
      <c r="B25" s="585" t="s">
        <v>1306</v>
      </c>
      <c r="C25" s="560" t="s">
        <v>1316</v>
      </c>
      <c r="D25" s="561" t="s">
        <v>1293</v>
      </c>
      <c r="E25" s="561" t="s">
        <v>1308</v>
      </c>
      <c r="F25" s="586"/>
      <c r="G25" s="587">
        <f t="shared" si="2"/>
        <v>0</v>
      </c>
    </row>
    <row r="26" spans="1:7" s="523" customFormat="1" ht="22.5">
      <c r="A26" s="554" t="s">
        <v>1317</v>
      </c>
      <c r="B26" s="585" t="s">
        <v>1318</v>
      </c>
      <c r="C26" s="560" t="s">
        <v>1319</v>
      </c>
      <c r="D26" s="561" t="s">
        <v>645</v>
      </c>
      <c r="E26" s="561" t="s">
        <v>1308</v>
      </c>
      <c r="F26" s="586"/>
      <c r="G26" s="563">
        <f t="shared" si="2"/>
        <v>0</v>
      </c>
    </row>
    <row r="27" spans="1:7" s="523" customFormat="1" ht="22.5">
      <c r="A27" s="554" t="s">
        <v>1320</v>
      </c>
      <c r="B27" s="585" t="s">
        <v>1321</v>
      </c>
      <c r="C27" s="560" t="s">
        <v>1322</v>
      </c>
      <c r="D27" s="561" t="s">
        <v>1306</v>
      </c>
      <c r="E27" s="561" t="s">
        <v>1308</v>
      </c>
      <c r="F27" s="586"/>
      <c r="G27" s="563">
        <f t="shared" si="2"/>
        <v>0</v>
      </c>
    </row>
    <row r="28" spans="1:7" s="523" customFormat="1" ht="12.75">
      <c r="A28" s="554" t="s">
        <v>1323</v>
      </c>
      <c r="B28" s="585" t="s">
        <v>1324</v>
      </c>
      <c r="C28" s="560" t="s">
        <v>1325</v>
      </c>
      <c r="D28" s="561" t="s">
        <v>1326</v>
      </c>
      <c r="E28" s="561" t="s">
        <v>1308</v>
      </c>
      <c r="F28" s="586"/>
      <c r="G28" s="563">
        <f t="shared" si="2"/>
        <v>0</v>
      </c>
    </row>
    <row r="29" spans="1:7" s="523" customFormat="1" ht="12.75">
      <c r="A29" s="554" t="s">
        <v>1327</v>
      </c>
      <c r="B29" s="585" t="s">
        <v>1328</v>
      </c>
      <c r="C29" s="560" t="s">
        <v>1329</v>
      </c>
      <c r="D29" s="561" t="s">
        <v>645</v>
      </c>
      <c r="E29" s="561" t="s">
        <v>1308</v>
      </c>
      <c r="F29" s="586"/>
      <c r="G29" s="563">
        <f t="shared" si="2"/>
        <v>0</v>
      </c>
    </row>
    <row r="30" spans="1:7" s="523" customFormat="1" ht="12.75">
      <c r="A30" s="554" t="s">
        <v>1330</v>
      </c>
      <c r="B30" s="585" t="s">
        <v>1331</v>
      </c>
      <c r="C30" s="560" t="s">
        <v>1332</v>
      </c>
      <c r="D30" s="561" t="s">
        <v>645</v>
      </c>
      <c r="E30" s="561" t="s">
        <v>1308</v>
      </c>
      <c r="F30" s="586"/>
      <c r="G30" s="587">
        <f t="shared" si="2"/>
        <v>0</v>
      </c>
    </row>
    <row r="31" spans="1:7" s="523" customFormat="1" ht="22.5">
      <c r="A31" s="554" t="s">
        <v>1333</v>
      </c>
      <c r="B31" s="585" t="s">
        <v>1334</v>
      </c>
      <c r="C31" s="560" t="s">
        <v>1335</v>
      </c>
      <c r="D31" s="561" t="s">
        <v>645</v>
      </c>
      <c r="E31" s="561" t="s">
        <v>1308</v>
      </c>
      <c r="F31" s="586"/>
      <c r="G31" s="563">
        <f t="shared" si="2"/>
        <v>0</v>
      </c>
    </row>
    <row r="32" spans="1:7" s="523" customFormat="1" ht="12.75">
      <c r="A32" s="554" t="s">
        <v>1336</v>
      </c>
      <c r="B32" s="585" t="s">
        <v>1337</v>
      </c>
      <c r="C32" s="560" t="s">
        <v>1338</v>
      </c>
      <c r="D32" s="561" t="s">
        <v>1293</v>
      </c>
      <c r="E32" s="561" t="s">
        <v>1308</v>
      </c>
      <c r="F32" s="586"/>
      <c r="G32" s="587">
        <f t="shared" si="2"/>
        <v>0</v>
      </c>
    </row>
    <row r="33" spans="1:7" s="523" customFormat="1" ht="12.75">
      <c r="A33" s="554" t="s">
        <v>1339</v>
      </c>
      <c r="B33" s="585" t="s">
        <v>1340</v>
      </c>
      <c r="C33" s="560" t="s">
        <v>1341</v>
      </c>
      <c r="D33" s="561" t="s">
        <v>1312</v>
      </c>
      <c r="E33" s="561" t="s">
        <v>1308</v>
      </c>
      <c r="F33" s="586"/>
      <c r="G33" s="563">
        <f t="shared" si="2"/>
        <v>0</v>
      </c>
    </row>
    <row r="34" spans="1:7" s="523" customFormat="1" ht="12.75">
      <c r="A34" s="554" t="s">
        <v>1342</v>
      </c>
      <c r="B34" s="585" t="s">
        <v>1326</v>
      </c>
      <c r="C34" s="564" t="s">
        <v>1305</v>
      </c>
      <c r="D34" s="565" t="s">
        <v>1293</v>
      </c>
      <c r="E34" s="565" t="s">
        <v>783</v>
      </c>
      <c r="F34" s="588"/>
      <c r="G34" s="589">
        <f>D34/100*SUM(G21:G33)</f>
        <v>0</v>
      </c>
    </row>
    <row r="35" spans="1:7" s="523" customFormat="1" ht="12">
      <c r="A35" s="568"/>
      <c r="B35" s="569"/>
      <c r="C35" s="590" t="s">
        <v>8</v>
      </c>
      <c r="D35" s="591"/>
      <c r="E35" s="592"/>
      <c r="F35" s="593"/>
      <c r="G35" s="594">
        <f>SUM(G21:G34)</f>
        <v>0</v>
      </c>
    </row>
    <row r="36" spans="1:7" s="523" customFormat="1" ht="12">
      <c r="A36" s="546"/>
      <c r="B36" s="547"/>
      <c r="C36" s="595"/>
      <c r="D36" s="549"/>
      <c r="E36" s="550"/>
      <c r="F36" s="551"/>
      <c r="G36" s="596"/>
    </row>
    <row r="37" spans="1:7" s="523" customFormat="1" ht="12">
      <c r="A37" s="546"/>
      <c r="B37" s="547"/>
      <c r="C37" s="595"/>
      <c r="D37" s="549"/>
      <c r="E37" s="550"/>
      <c r="F37" s="551"/>
      <c r="G37" s="596"/>
    </row>
    <row r="38" spans="1:7" s="523" customFormat="1" ht="12">
      <c r="A38" s="546"/>
      <c r="B38" s="547"/>
      <c r="C38" s="595"/>
      <c r="D38" s="549"/>
      <c r="E38" s="550"/>
      <c r="F38" s="551"/>
      <c r="G38" s="596"/>
    </row>
    <row r="39" spans="1:7" s="523" customFormat="1" ht="12">
      <c r="A39" s="546"/>
      <c r="B39" s="547"/>
      <c r="C39" s="595"/>
      <c r="D39" s="549"/>
      <c r="E39" s="550"/>
      <c r="F39" s="551"/>
      <c r="G39" s="596"/>
    </row>
    <row r="40" spans="1:7" s="523" customFormat="1" ht="12">
      <c r="A40" s="546"/>
      <c r="B40" s="547"/>
      <c r="C40" s="595"/>
      <c r="D40" s="549"/>
      <c r="E40" s="550"/>
      <c r="F40" s="551"/>
      <c r="G40" s="596"/>
    </row>
    <row r="41" spans="1:7" s="523" customFormat="1" ht="12">
      <c r="A41" s="546"/>
      <c r="B41" s="547"/>
      <c r="C41" s="595"/>
      <c r="D41" s="549"/>
      <c r="E41" s="550"/>
      <c r="F41" s="551"/>
      <c r="G41" s="596"/>
    </row>
    <row r="42" spans="1:7" s="523" customFormat="1" ht="12">
      <c r="A42" s="546"/>
      <c r="B42" s="547"/>
      <c r="C42" s="548"/>
      <c r="D42" s="549"/>
      <c r="E42" s="550"/>
      <c r="F42" s="551"/>
      <c r="G42" s="552"/>
    </row>
    <row r="43" spans="1:7" s="523" customFormat="1" ht="27" customHeight="1">
      <c r="A43" s="520" t="s">
        <v>300</v>
      </c>
      <c r="B43" s="518"/>
      <c r="C43" s="521" t="s">
        <v>1271</v>
      </c>
      <c r="D43" s="576"/>
      <c r="E43" s="577"/>
      <c r="F43" s="527"/>
      <c r="G43" s="553"/>
    </row>
    <row r="44" spans="1:7" s="523" customFormat="1" ht="57">
      <c r="A44" s="554" t="s">
        <v>1157</v>
      </c>
      <c r="B44" s="580" t="s">
        <v>645</v>
      </c>
      <c r="C44" s="597" t="s">
        <v>1343</v>
      </c>
      <c r="D44" s="598">
        <v>1</v>
      </c>
      <c r="E44" s="582" t="s">
        <v>1308</v>
      </c>
      <c r="F44" s="599"/>
      <c r="G44" s="600">
        <f aca="true" t="shared" si="3" ref="G44:G50">F44*D44</f>
        <v>0</v>
      </c>
    </row>
    <row r="45" spans="1:7" s="523" customFormat="1" ht="22.5">
      <c r="A45" s="554" t="s">
        <v>1218</v>
      </c>
      <c r="B45" s="601">
        <f aca="true" t="shared" si="4" ref="B45:B51">(B44+1)</f>
        <v>2</v>
      </c>
      <c r="C45" s="560" t="s">
        <v>1344</v>
      </c>
      <c r="D45" s="561">
        <v>1</v>
      </c>
      <c r="E45" s="561" t="s">
        <v>1308</v>
      </c>
      <c r="F45" s="599"/>
      <c r="G45" s="559">
        <f t="shared" si="3"/>
        <v>0</v>
      </c>
    </row>
    <row r="46" spans="1:7" s="523" customFormat="1" ht="22.5">
      <c r="A46" s="554" t="s">
        <v>1345</v>
      </c>
      <c r="B46" s="601">
        <f t="shared" si="4"/>
        <v>3</v>
      </c>
      <c r="C46" s="560" t="s">
        <v>1346</v>
      </c>
      <c r="D46" s="561" t="s">
        <v>1293</v>
      </c>
      <c r="E46" s="561" t="s">
        <v>1308</v>
      </c>
      <c r="F46" s="599"/>
      <c r="G46" s="563">
        <f t="shared" si="3"/>
        <v>0</v>
      </c>
    </row>
    <row r="47" spans="1:7" s="523" customFormat="1" ht="22.5">
      <c r="A47" s="554" t="s">
        <v>1347</v>
      </c>
      <c r="B47" s="601">
        <f t="shared" si="4"/>
        <v>4</v>
      </c>
      <c r="C47" s="560" t="s">
        <v>1313</v>
      </c>
      <c r="D47" s="561" t="s">
        <v>1306</v>
      </c>
      <c r="E47" s="561" t="s">
        <v>1308</v>
      </c>
      <c r="F47" s="599"/>
      <c r="G47" s="563">
        <f t="shared" si="3"/>
        <v>0</v>
      </c>
    </row>
    <row r="48" spans="1:7" s="523" customFormat="1" ht="22.5">
      <c r="A48" s="554" t="s">
        <v>1348</v>
      </c>
      <c r="B48" s="601">
        <f t="shared" si="4"/>
        <v>5</v>
      </c>
      <c r="C48" s="560" t="s">
        <v>1349</v>
      </c>
      <c r="D48" s="561" t="s">
        <v>1293</v>
      </c>
      <c r="E48" s="561" t="s">
        <v>1308</v>
      </c>
      <c r="F48" s="599"/>
      <c r="G48" s="563">
        <f t="shared" si="3"/>
        <v>0</v>
      </c>
    </row>
    <row r="49" spans="1:7" s="523" customFormat="1" ht="22.5">
      <c r="A49" s="554" t="s">
        <v>1350</v>
      </c>
      <c r="B49" s="601">
        <f t="shared" si="4"/>
        <v>6</v>
      </c>
      <c r="C49" s="560" t="s">
        <v>1351</v>
      </c>
      <c r="D49" s="561" t="s">
        <v>645</v>
      </c>
      <c r="E49" s="561" t="s">
        <v>1308</v>
      </c>
      <c r="F49" s="599"/>
      <c r="G49" s="563">
        <f t="shared" si="3"/>
        <v>0</v>
      </c>
    </row>
    <row r="50" spans="1:7" s="523" customFormat="1" ht="12.75">
      <c r="A50" s="554" t="s">
        <v>1352</v>
      </c>
      <c r="B50" s="601">
        <f t="shared" si="4"/>
        <v>7</v>
      </c>
      <c r="C50" s="560" t="s">
        <v>1329</v>
      </c>
      <c r="D50" s="561" t="s">
        <v>645</v>
      </c>
      <c r="E50" s="561" t="s">
        <v>1308</v>
      </c>
      <c r="F50" s="586"/>
      <c r="G50" s="563">
        <f t="shared" si="3"/>
        <v>0</v>
      </c>
    </row>
    <row r="51" spans="1:7" s="523" customFormat="1" ht="12.75">
      <c r="A51" s="554" t="s">
        <v>1353</v>
      </c>
      <c r="B51" s="601">
        <f t="shared" si="4"/>
        <v>8</v>
      </c>
      <c r="C51" s="564" t="s">
        <v>1305</v>
      </c>
      <c r="D51" s="565" t="s">
        <v>1293</v>
      </c>
      <c r="E51" s="565" t="s">
        <v>783</v>
      </c>
      <c r="F51" s="602"/>
      <c r="G51" s="567">
        <f>D51/100*SUM(G44:G50)</f>
        <v>0</v>
      </c>
    </row>
    <row r="52" spans="1:7" s="523" customFormat="1" ht="12">
      <c r="A52" s="603"/>
      <c r="B52" s="604"/>
      <c r="C52" s="590" t="s">
        <v>8</v>
      </c>
      <c r="D52" s="591"/>
      <c r="E52" s="592"/>
      <c r="F52" s="593"/>
      <c r="G52" s="594">
        <f>SUM(G44:G51)</f>
        <v>0</v>
      </c>
    </row>
    <row r="53" spans="1:7" s="523" customFormat="1" ht="12">
      <c r="A53" s="546"/>
      <c r="B53" s="547"/>
      <c r="C53" s="595"/>
      <c r="D53" s="549"/>
      <c r="E53" s="550"/>
      <c r="F53" s="551"/>
      <c r="G53" s="552"/>
    </row>
    <row r="54" spans="1:7" s="523" customFormat="1" ht="12">
      <c r="A54" s="546"/>
      <c r="B54" s="547"/>
      <c r="C54" s="548"/>
      <c r="D54" s="549"/>
      <c r="E54" s="550"/>
      <c r="F54" s="551"/>
      <c r="G54" s="552"/>
    </row>
    <row r="55" spans="1:7" s="523" customFormat="1" ht="24">
      <c r="A55" s="520" t="s">
        <v>302</v>
      </c>
      <c r="B55" s="518"/>
      <c r="C55" s="524" t="s">
        <v>1272</v>
      </c>
      <c r="D55" s="525"/>
      <c r="E55" s="526"/>
      <c r="F55" s="527"/>
      <c r="G55" s="553"/>
    </row>
    <row r="56" spans="1:7" s="523" customFormat="1" ht="22.5">
      <c r="A56" s="554" t="s">
        <v>1354</v>
      </c>
      <c r="B56" s="601">
        <v>1</v>
      </c>
      <c r="C56" s="560" t="s">
        <v>1355</v>
      </c>
      <c r="D56" s="561" t="s">
        <v>1356</v>
      </c>
      <c r="E56" s="561" t="s">
        <v>17</v>
      </c>
      <c r="F56" s="605"/>
      <c r="G56" s="563">
        <f aca="true" t="shared" si="5" ref="G56:G101">F56*D56</f>
        <v>0</v>
      </c>
    </row>
    <row r="57" spans="1:7" s="523" customFormat="1" ht="22.5">
      <c r="A57" s="554" t="s">
        <v>1357</v>
      </c>
      <c r="B57" s="601">
        <v>2</v>
      </c>
      <c r="C57" s="560" t="s">
        <v>1358</v>
      </c>
      <c r="D57" s="561" t="s">
        <v>1359</v>
      </c>
      <c r="E57" s="561" t="s">
        <v>17</v>
      </c>
      <c r="F57" s="599"/>
      <c r="G57" s="563">
        <f t="shared" si="5"/>
        <v>0</v>
      </c>
    </row>
    <row r="58" spans="1:7" s="523" customFormat="1" ht="33.75">
      <c r="A58" s="554" t="s">
        <v>1360</v>
      </c>
      <c r="B58" s="601">
        <f aca="true" t="shared" si="6" ref="B58:B102">(B57+1)</f>
        <v>3</v>
      </c>
      <c r="C58" s="560" t="s">
        <v>1361</v>
      </c>
      <c r="D58" s="561" t="s">
        <v>1362</v>
      </c>
      <c r="E58" s="561" t="s">
        <v>17</v>
      </c>
      <c r="F58" s="599"/>
      <c r="G58" s="563">
        <f t="shared" si="5"/>
        <v>0</v>
      </c>
    </row>
    <row r="59" spans="1:7" s="523" customFormat="1" ht="22.5">
      <c r="A59" s="554" t="s">
        <v>1363</v>
      </c>
      <c r="B59" s="601">
        <f t="shared" si="6"/>
        <v>4</v>
      </c>
      <c r="C59" s="560" t="s">
        <v>1364</v>
      </c>
      <c r="D59" s="561" t="s">
        <v>1365</v>
      </c>
      <c r="E59" s="561" t="s">
        <v>17</v>
      </c>
      <c r="F59" s="599"/>
      <c r="G59" s="563">
        <f t="shared" si="5"/>
        <v>0</v>
      </c>
    </row>
    <row r="60" spans="1:7" s="523" customFormat="1" ht="22.5">
      <c r="A60" s="554" t="s">
        <v>1366</v>
      </c>
      <c r="B60" s="601">
        <f t="shared" si="6"/>
        <v>5</v>
      </c>
      <c r="C60" s="560" t="s">
        <v>1367</v>
      </c>
      <c r="D60" s="561" t="s">
        <v>1331</v>
      </c>
      <c r="E60" s="561" t="s">
        <v>17</v>
      </c>
      <c r="F60" s="599"/>
      <c r="G60" s="563">
        <f t="shared" si="5"/>
        <v>0</v>
      </c>
    </row>
    <row r="61" spans="1:7" s="523" customFormat="1" ht="22.5">
      <c r="A61" s="554" t="s">
        <v>1368</v>
      </c>
      <c r="B61" s="601">
        <f t="shared" si="6"/>
        <v>6</v>
      </c>
      <c r="C61" s="560" t="s">
        <v>1369</v>
      </c>
      <c r="D61" s="561" t="s">
        <v>1359</v>
      </c>
      <c r="E61" s="561" t="s">
        <v>17</v>
      </c>
      <c r="F61" s="599"/>
      <c r="G61" s="563">
        <f t="shared" si="5"/>
        <v>0</v>
      </c>
    </row>
    <row r="62" spans="1:7" s="523" customFormat="1" ht="12.75">
      <c r="A62" s="554" t="s">
        <v>1370</v>
      </c>
      <c r="B62" s="601">
        <f t="shared" si="6"/>
        <v>7</v>
      </c>
      <c r="C62" s="560" t="s">
        <v>1371</v>
      </c>
      <c r="D62" s="561" t="s">
        <v>1372</v>
      </c>
      <c r="E62" s="561" t="s">
        <v>17</v>
      </c>
      <c r="F62" s="599"/>
      <c r="G62" s="563">
        <f t="shared" si="5"/>
        <v>0</v>
      </c>
    </row>
    <row r="63" spans="1:7" s="523" customFormat="1" ht="12.75">
      <c r="A63" s="554" t="s">
        <v>1373</v>
      </c>
      <c r="B63" s="601">
        <f t="shared" si="6"/>
        <v>8</v>
      </c>
      <c r="C63" s="560" t="s">
        <v>1374</v>
      </c>
      <c r="D63" s="561" t="s">
        <v>1375</v>
      </c>
      <c r="E63" s="561" t="s">
        <v>17</v>
      </c>
      <c r="F63" s="599"/>
      <c r="G63" s="563">
        <f t="shared" si="5"/>
        <v>0</v>
      </c>
    </row>
    <row r="64" spans="1:7" s="523" customFormat="1" ht="12.75">
      <c r="A64" s="554" t="s">
        <v>1376</v>
      </c>
      <c r="B64" s="601">
        <f t="shared" si="6"/>
        <v>9</v>
      </c>
      <c r="C64" s="560" t="s">
        <v>1377</v>
      </c>
      <c r="D64" s="561" t="s">
        <v>1365</v>
      </c>
      <c r="E64" s="561" t="s">
        <v>17</v>
      </c>
      <c r="F64" s="599"/>
      <c r="G64" s="563">
        <f t="shared" si="5"/>
        <v>0</v>
      </c>
    </row>
    <row r="65" spans="1:7" s="523" customFormat="1" ht="12.75">
      <c r="A65" s="554" t="s">
        <v>1378</v>
      </c>
      <c r="B65" s="601">
        <f t="shared" si="6"/>
        <v>10</v>
      </c>
      <c r="C65" s="560" t="s">
        <v>1379</v>
      </c>
      <c r="D65" s="561" t="s">
        <v>1380</v>
      </c>
      <c r="E65" s="561" t="s">
        <v>17</v>
      </c>
      <c r="F65" s="599"/>
      <c r="G65" s="563">
        <f t="shared" si="5"/>
        <v>0</v>
      </c>
    </row>
    <row r="66" spans="1:7" s="523" customFormat="1" ht="12.75">
      <c r="A66" s="554" t="s">
        <v>1381</v>
      </c>
      <c r="B66" s="601">
        <f t="shared" si="6"/>
        <v>11</v>
      </c>
      <c r="C66" s="560" t="s">
        <v>1382</v>
      </c>
      <c r="D66" s="561" t="s">
        <v>1356</v>
      </c>
      <c r="E66" s="561" t="s">
        <v>17</v>
      </c>
      <c r="F66" s="599"/>
      <c r="G66" s="563">
        <f t="shared" si="5"/>
        <v>0</v>
      </c>
    </row>
    <row r="67" spans="1:7" s="523" customFormat="1" ht="12.75">
      <c r="A67" s="554" t="s">
        <v>1383</v>
      </c>
      <c r="B67" s="601">
        <f t="shared" si="6"/>
        <v>12</v>
      </c>
      <c r="C67" s="560" t="s">
        <v>1384</v>
      </c>
      <c r="D67" s="561" t="s">
        <v>1385</v>
      </c>
      <c r="E67" s="561" t="s">
        <v>17</v>
      </c>
      <c r="F67" s="599"/>
      <c r="G67" s="563">
        <f t="shared" si="5"/>
        <v>0</v>
      </c>
    </row>
    <row r="68" spans="1:7" s="523" customFormat="1" ht="12.75">
      <c r="A68" s="554" t="s">
        <v>1386</v>
      </c>
      <c r="B68" s="601">
        <f t="shared" si="6"/>
        <v>13</v>
      </c>
      <c r="C68" s="560" t="s">
        <v>1387</v>
      </c>
      <c r="D68" s="561" t="s">
        <v>1388</v>
      </c>
      <c r="E68" s="561" t="s">
        <v>17</v>
      </c>
      <c r="F68" s="599"/>
      <c r="G68" s="563">
        <f t="shared" si="5"/>
        <v>0</v>
      </c>
    </row>
    <row r="69" spans="1:7" s="523" customFormat="1" ht="12.75">
      <c r="A69" s="554" t="s">
        <v>1389</v>
      </c>
      <c r="B69" s="601">
        <f t="shared" si="6"/>
        <v>14</v>
      </c>
      <c r="C69" s="560" t="s">
        <v>1390</v>
      </c>
      <c r="D69" s="561" t="s">
        <v>1391</v>
      </c>
      <c r="E69" s="561" t="s">
        <v>17</v>
      </c>
      <c r="F69" s="599"/>
      <c r="G69" s="563">
        <f t="shared" si="5"/>
        <v>0</v>
      </c>
    </row>
    <row r="70" spans="1:7" s="523" customFormat="1" ht="12.75">
      <c r="A70" s="554" t="s">
        <v>1392</v>
      </c>
      <c r="B70" s="601">
        <f t="shared" si="6"/>
        <v>15</v>
      </c>
      <c r="C70" s="560" t="s">
        <v>1393</v>
      </c>
      <c r="D70" s="561" t="s">
        <v>1394</v>
      </c>
      <c r="E70" s="561" t="s">
        <v>17</v>
      </c>
      <c r="F70" s="599"/>
      <c r="G70" s="563">
        <f t="shared" si="5"/>
        <v>0</v>
      </c>
    </row>
    <row r="71" spans="1:7" s="523" customFormat="1" ht="12.75">
      <c r="A71" s="554" t="s">
        <v>1395</v>
      </c>
      <c r="B71" s="601">
        <f t="shared" si="6"/>
        <v>16</v>
      </c>
      <c r="C71" s="560" t="s">
        <v>1396</v>
      </c>
      <c r="D71" s="561" t="s">
        <v>1331</v>
      </c>
      <c r="E71" s="561" t="s">
        <v>17</v>
      </c>
      <c r="F71" s="599"/>
      <c r="G71" s="563">
        <f t="shared" si="5"/>
        <v>0</v>
      </c>
    </row>
    <row r="72" spans="1:7" s="523" customFormat="1" ht="12.75">
      <c r="A72" s="554" t="s">
        <v>1397</v>
      </c>
      <c r="B72" s="601">
        <f t="shared" si="6"/>
        <v>17</v>
      </c>
      <c r="C72" s="560" t="s">
        <v>1398</v>
      </c>
      <c r="D72" s="561" t="s">
        <v>1399</v>
      </c>
      <c r="E72" s="561" t="s">
        <v>17</v>
      </c>
      <c r="F72" s="599"/>
      <c r="G72" s="563">
        <f t="shared" si="5"/>
        <v>0</v>
      </c>
    </row>
    <row r="73" spans="1:7" s="523" customFormat="1" ht="12.75">
      <c r="A73" s="554" t="s">
        <v>1400</v>
      </c>
      <c r="B73" s="601">
        <f t="shared" si="6"/>
        <v>18</v>
      </c>
      <c r="C73" s="560" t="s">
        <v>1401</v>
      </c>
      <c r="D73" s="561" t="s">
        <v>1402</v>
      </c>
      <c r="E73" s="561" t="s">
        <v>17</v>
      </c>
      <c r="F73" s="599"/>
      <c r="G73" s="563">
        <f t="shared" si="5"/>
        <v>0</v>
      </c>
    </row>
    <row r="74" spans="1:7" s="523" customFormat="1" ht="12.75">
      <c r="A74" s="554" t="s">
        <v>1403</v>
      </c>
      <c r="B74" s="601">
        <f t="shared" si="6"/>
        <v>19</v>
      </c>
      <c r="C74" s="560" t="s">
        <v>1404</v>
      </c>
      <c r="D74" s="561" t="s">
        <v>1314</v>
      </c>
      <c r="E74" s="561" t="s">
        <v>1308</v>
      </c>
      <c r="F74" s="599"/>
      <c r="G74" s="563">
        <f t="shared" si="5"/>
        <v>0</v>
      </c>
    </row>
    <row r="75" spans="1:7" s="523" customFormat="1" ht="12.75">
      <c r="A75" s="554" t="s">
        <v>1405</v>
      </c>
      <c r="B75" s="601">
        <f t="shared" si="6"/>
        <v>20</v>
      </c>
      <c r="C75" s="560" t="s">
        <v>1406</v>
      </c>
      <c r="D75" s="561" t="s">
        <v>1331</v>
      </c>
      <c r="E75" s="561" t="s">
        <v>1308</v>
      </c>
      <c r="F75" s="599"/>
      <c r="G75" s="563">
        <f t="shared" si="5"/>
        <v>0</v>
      </c>
    </row>
    <row r="76" spans="1:7" s="523" customFormat="1" ht="12.75">
      <c r="A76" s="554" t="s">
        <v>1407</v>
      </c>
      <c r="B76" s="601">
        <f t="shared" si="6"/>
        <v>21</v>
      </c>
      <c r="C76" s="560" t="s">
        <v>1408</v>
      </c>
      <c r="D76" s="561" t="s">
        <v>1331</v>
      </c>
      <c r="E76" s="561" t="s">
        <v>1308</v>
      </c>
      <c r="F76" s="599"/>
      <c r="G76" s="563">
        <f t="shared" si="5"/>
        <v>0</v>
      </c>
    </row>
    <row r="77" spans="1:7" s="523" customFormat="1" ht="12.75">
      <c r="A77" s="554" t="s">
        <v>1409</v>
      </c>
      <c r="B77" s="601">
        <f t="shared" si="6"/>
        <v>22</v>
      </c>
      <c r="C77" s="560" t="s">
        <v>1410</v>
      </c>
      <c r="D77" s="561" t="s">
        <v>1331</v>
      </c>
      <c r="E77" s="561" t="s">
        <v>1308</v>
      </c>
      <c r="F77" s="599"/>
      <c r="G77" s="563">
        <f t="shared" si="5"/>
        <v>0</v>
      </c>
    </row>
    <row r="78" spans="1:7" s="523" customFormat="1" ht="12.75">
      <c r="A78" s="554" t="s">
        <v>1411</v>
      </c>
      <c r="B78" s="601">
        <f t="shared" si="6"/>
        <v>23</v>
      </c>
      <c r="C78" s="560" t="s">
        <v>1412</v>
      </c>
      <c r="D78" s="561" t="s">
        <v>1331</v>
      </c>
      <c r="E78" s="561" t="s">
        <v>1308</v>
      </c>
      <c r="F78" s="599"/>
      <c r="G78" s="563">
        <f t="shared" si="5"/>
        <v>0</v>
      </c>
    </row>
    <row r="79" spans="1:7" s="523" customFormat="1" ht="12.75">
      <c r="A79" s="554" t="s">
        <v>1413</v>
      </c>
      <c r="B79" s="601">
        <f t="shared" si="6"/>
        <v>24</v>
      </c>
      <c r="C79" s="560" t="s">
        <v>1414</v>
      </c>
      <c r="D79" s="561" t="s">
        <v>1306</v>
      </c>
      <c r="E79" s="561" t="s">
        <v>1308</v>
      </c>
      <c r="F79" s="599"/>
      <c r="G79" s="563">
        <f t="shared" si="5"/>
        <v>0</v>
      </c>
    </row>
    <row r="80" spans="1:7" s="523" customFormat="1" ht="12.75">
      <c r="A80" s="554" t="s">
        <v>1415</v>
      </c>
      <c r="B80" s="601">
        <f t="shared" si="6"/>
        <v>25</v>
      </c>
      <c r="C80" s="560" t="s">
        <v>1416</v>
      </c>
      <c r="D80" s="561" t="s">
        <v>1356</v>
      </c>
      <c r="E80" s="561" t="s">
        <v>1308</v>
      </c>
      <c r="F80" s="599"/>
      <c r="G80" s="563">
        <f t="shared" si="5"/>
        <v>0</v>
      </c>
    </row>
    <row r="81" spans="1:7" s="523" customFormat="1" ht="22.5">
      <c r="A81" s="554" t="s">
        <v>1417</v>
      </c>
      <c r="B81" s="601">
        <f t="shared" si="6"/>
        <v>26</v>
      </c>
      <c r="C81" s="560" t="s">
        <v>1418</v>
      </c>
      <c r="D81" s="561" t="s">
        <v>1328</v>
      </c>
      <c r="E81" s="561" t="s">
        <v>1308</v>
      </c>
      <c r="F81" s="599"/>
      <c r="G81" s="563">
        <f t="shared" si="5"/>
        <v>0</v>
      </c>
    </row>
    <row r="82" spans="1:7" s="523" customFormat="1" ht="33.75">
      <c r="A82" s="554" t="s">
        <v>1419</v>
      </c>
      <c r="B82" s="601">
        <f t="shared" si="6"/>
        <v>27</v>
      </c>
      <c r="C82" s="560" t="s">
        <v>1420</v>
      </c>
      <c r="D82" s="561" t="s">
        <v>647</v>
      </c>
      <c r="E82" s="561" t="s">
        <v>1308</v>
      </c>
      <c r="F82" s="599"/>
      <c r="G82" s="563">
        <f t="shared" si="5"/>
        <v>0</v>
      </c>
    </row>
    <row r="83" spans="1:7" s="523" customFormat="1" ht="22.5">
      <c r="A83" s="554" t="s">
        <v>1421</v>
      </c>
      <c r="B83" s="601">
        <f t="shared" si="6"/>
        <v>28</v>
      </c>
      <c r="C83" s="560" t="s">
        <v>1422</v>
      </c>
      <c r="D83" s="561" t="s">
        <v>1423</v>
      </c>
      <c r="E83" s="561" t="s">
        <v>1308</v>
      </c>
      <c r="F83" s="599"/>
      <c r="G83" s="563">
        <f t="shared" si="5"/>
        <v>0</v>
      </c>
    </row>
    <row r="84" spans="1:7" s="523" customFormat="1" ht="22.5">
      <c r="A84" s="554" t="s">
        <v>1424</v>
      </c>
      <c r="B84" s="601">
        <f t="shared" si="6"/>
        <v>29</v>
      </c>
      <c r="C84" s="560" t="s">
        <v>1425</v>
      </c>
      <c r="D84" s="561" t="s">
        <v>1306</v>
      </c>
      <c r="E84" s="561" t="s">
        <v>1308</v>
      </c>
      <c r="F84" s="599"/>
      <c r="G84" s="563">
        <f t="shared" si="5"/>
        <v>0</v>
      </c>
    </row>
    <row r="85" spans="1:7" s="523" customFormat="1" ht="23.25">
      <c r="A85" s="554" t="s">
        <v>1426</v>
      </c>
      <c r="B85" s="601">
        <f t="shared" si="6"/>
        <v>30</v>
      </c>
      <c r="C85" s="606" t="s">
        <v>1427</v>
      </c>
      <c r="D85" s="561" t="s">
        <v>1293</v>
      </c>
      <c r="E85" s="561" t="s">
        <v>1308</v>
      </c>
      <c r="F85" s="599"/>
      <c r="G85" s="563">
        <f t="shared" si="5"/>
        <v>0</v>
      </c>
    </row>
    <row r="86" spans="1:7" s="523" customFormat="1" ht="22.5">
      <c r="A86" s="554" t="s">
        <v>1428</v>
      </c>
      <c r="B86" s="601">
        <f t="shared" si="6"/>
        <v>31</v>
      </c>
      <c r="C86" s="560" t="s">
        <v>1429</v>
      </c>
      <c r="D86" s="561" t="s">
        <v>1334</v>
      </c>
      <c r="E86" s="561" t="s">
        <v>1308</v>
      </c>
      <c r="F86" s="599"/>
      <c r="G86" s="563">
        <f t="shared" si="5"/>
        <v>0</v>
      </c>
    </row>
    <row r="87" spans="1:7" s="523" customFormat="1" ht="22.5">
      <c r="A87" s="554" t="s">
        <v>1430</v>
      </c>
      <c r="B87" s="601">
        <f t="shared" si="6"/>
        <v>32</v>
      </c>
      <c r="C87" s="560" t="s">
        <v>1431</v>
      </c>
      <c r="D87" s="561" t="s">
        <v>1324</v>
      </c>
      <c r="E87" s="561" t="s">
        <v>1308</v>
      </c>
      <c r="F87" s="599"/>
      <c r="G87" s="563">
        <f t="shared" si="5"/>
        <v>0</v>
      </c>
    </row>
    <row r="88" spans="1:7" s="523" customFormat="1" ht="22.5">
      <c r="A88" s="554" t="s">
        <v>1432</v>
      </c>
      <c r="B88" s="601">
        <f t="shared" si="6"/>
        <v>33</v>
      </c>
      <c r="C88" s="560" t="s">
        <v>1433</v>
      </c>
      <c r="D88" s="561" t="s">
        <v>1293</v>
      </c>
      <c r="E88" s="561" t="s">
        <v>1308</v>
      </c>
      <c r="F88" s="599"/>
      <c r="G88" s="563">
        <f t="shared" si="5"/>
        <v>0</v>
      </c>
    </row>
    <row r="89" spans="1:7" s="523" customFormat="1" ht="12.75">
      <c r="A89" s="554" t="s">
        <v>1434</v>
      </c>
      <c r="B89" s="601">
        <f t="shared" si="6"/>
        <v>34</v>
      </c>
      <c r="C89" s="560" t="s">
        <v>1435</v>
      </c>
      <c r="D89" s="561" t="s">
        <v>1318</v>
      </c>
      <c r="E89" s="561" t="s">
        <v>1308</v>
      </c>
      <c r="F89" s="599"/>
      <c r="G89" s="563">
        <f t="shared" si="5"/>
        <v>0</v>
      </c>
    </row>
    <row r="90" spans="1:7" s="523" customFormat="1" ht="12.75">
      <c r="A90" s="554" t="s">
        <v>1436</v>
      </c>
      <c r="B90" s="601">
        <f t="shared" si="6"/>
        <v>35</v>
      </c>
      <c r="C90" s="560" t="s">
        <v>1437</v>
      </c>
      <c r="D90" s="561" t="s">
        <v>1293</v>
      </c>
      <c r="E90" s="561" t="s">
        <v>1308</v>
      </c>
      <c r="F90" s="599"/>
      <c r="G90" s="563">
        <f t="shared" si="5"/>
        <v>0</v>
      </c>
    </row>
    <row r="91" spans="1:7" s="523" customFormat="1" ht="12.75">
      <c r="A91" s="554" t="s">
        <v>1438</v>
      </c>
      <c r="B91" s="601">
        <f t="shared" si="6"/>
        <v>36</v>
      </c>
      <c r="C91" s="560" t="s">
        <v>1439</v>
      </c>
      <c r="D91" s="561" t="s">
        <v>1312</v>
      </c>
      <c r="E91" s="561" t="s">
        <v>1308</v>
      </c>
      <c r="F91" s="599"/>
      <c r="G91" s="563">
        <f t="shared" si="5"/>
        <v>0</v>
      </c>
    </row>
    <row r="92" spans="1:7" s="523" customFormat="1" ht="12.75">
      <c r="A92" s="554" t="s">
        <v>1440</v>
      </c>
      <c r="B92" s="601">
        <f t="shared" si="6"/>
        <v>37</v>
      </c>
      <c r="C92" s="560" t="s">
        <v>1441</v>
      </c>
      <c r="D92" s="561" t="s">
        <v>645</v>
      </c>
      <c r="E92" s="561" t="s">
        <v>1308</v>
      </c>
      <c r="F92" s="599"/>
      <c r="G92" s="563">
        <f t="shared" si="5"/>
        <v>0</v>
      </c>
    </row>
    <row r="93" spans="1:7" s="523" customFormat="1" ht="27" customHeight="1">
      <c r="A93" s="554" t="s">
        <v>1442</v>
      </c>
      <c r="B93" s="601">
        <f t="shared" si="6"/>
        <v>38</v>
      </c>
      <c r="C93" s="560" t="s">
        <v>1443</v>
      </c>
      <c r="D93" s="561" t="s">
        <v>645</v>
      </c>
      <c r="E93" s="561" t="s">
        <v>1308</v>
      </c>
      <c r="F93" s="599"/>
      <c r="G93" s="563">
        <f t="shared" si="5"/>
        <v>0</v>
      </c>
    </row>
    <row r="94" spans="1:7" s="523" customFormat="1" ht="40.5" customHeight="1">
      <c r="A94" s="554" t="s">
        <v>1444</v>
      </c>
      <c r="B94" s="601">
        <f t="shared" si="6"/>
        <v>39</v>
      </c>
      <c r="C94" s="560" t="s">
        <v>1445</v>
      </c>
      <c r="D94" s="561" t="s">
        <v>647</v>
      </c>
      <c r="E94" s="561" t="s">
        <v>1308</v>
      </c>
      <c r="F94" s="599"/>
      <c r="G94" s="563">
        <f t="shared" si="5"/>
        <v>0</v>
      </c>
    </row>
    <row r="95" spans="1:7" s="523" customFormat="1" ht="38.25" customHeight="1">
      <c r="A95" s="554" t="s">
        <v>1446</v>
      </c>
      <c r="B95" s="601">
        <f t="shared" si="6"/>
        <v>40</v>
      </c>
      <c r="C95" s="560" t="s">
        <v>1447</v>
      </c>
      <c r="D95" s="561" t="s">
        <v>647</v>
      </c>
      <c r="E95" s="561" t="s">
        <v>1308</v>
      </c>
      <c r="F95" s="599"/>
      <c r="G95" s="563">
        <f t="shared" si="5"/>
        <v>0</v>
      </c>
    </row>
    <row r="96" spans="1:7" s="523" customFormat="1" ht="26.25" customHeight="1">
      <c r="A96" s="554" t="s">
        <v>1448</v>
      </c>
      <c r="B96" s="601">
        <f t="shared" si="6"/>
        <v>41</v>
      </c>
      <c r="C96" s="560" t="s">
        <v>1449</v>
      </c>
      <c r="D96" s="561" t="s">
        <v>647</v>
      </c>
      <c r="E96" s="561" t="s">
        <v>1308</v>
      </c>
      <c r="F96" s="599"/>
      <c r="G96" s="563">
        <f t="shared" si="5"/>
        <v>0</v>
      </c>
    </row>
    <row r="97" spans="1:7" s="523" customFormat="1" ht="39.75" customHeight="1">
      <c r="A97" s="554" t="s">
        <v>1450</v>
      </c>
      <c r="B97" s="601">
        <f t="shared" si="6"/>
        <v>42</v>
      </c>
      <c r="C97" s="560" t="s">
        <v>1451</v>
      </c>
      <c r="D97" s="561" t="s">
        <v>645</v>
      </c>
      <c r="E97" s="561" t="s">
        <v>1308</v>
      </c>
      <c r="F97" s="599"/>
      <c r="G97" s="563">
        <f t="shared" si="5"/>
        <v>0</v>
      </c>
    </row>
    <row r="98" spans="1:7" s="523" customFormat="1" ht="27.75" customHeight="1">
      <c r="A98" s="554" t="s">
        <v>1452</v>
      </c>
      <c r="B98" s="601">
        <f t="shared" si="6"/>
        <v>43</v>
      </c>
      <c r="C98" s="560" t="s">
        <v>1453</v>
      </c>
      <c r="D98" s="561" t="s">
        <v>645</v>
      </c>
      <c r="E98" s="561" t="s">
        <v>1308</v>
      </c>
      <c r="F98" s="599"/>
      <c r="G98" s="563">
        <f t="shared" si="5"/>
        <v>0</v>
      </c>
    </row>
    <row r="99" spans="1:7" s="523" customFormat="1" ht="64.5" customHeight="1">
      <c r="A99" s="554" t="s">
        <v>1454</v>
      </c>
      <c r="B99" s="601">
        <f t="shared" si="6"/>
        <v>44</v>
      </c>
      <c r="C99" s="560" t="s">
        <v>1455</v>
      </c>
      <c r="D99" s="561" t="s">
        <v>1331</v>
      </c>
      <c r="E99" s="561" t="s">
        <v>1308</v>
      </c>
      <c r="F99" s="599"/>
      <c r="G99" s="563">
        <f t="shared" si="5"/>
        <v>0</v>
      </c>
    </row>
    <row r="100" spans="1:7" s="523" customFormat="1" ht="45">
      <c r="A100" s="554" t="s">
        <v>1456</v>
      </c>
      <c r="B100" s="601">
        <f t="shared" si="6"/>
        <v>45</v>
      </c>
      <c r="C100" s="560" t="s">
        <v>1457</v>
      </c>
      <c r="D100" s="561" t="s">
        <v>1293</v>
      </c>
      <c r="E100" s="561" t="s">
        <v>1308</v>
      </c>
      <c r="F100" s="599"/>
      <c r="G100" s="563">
        <f t="shared" si="5"/>
        <v>0</v>
      </c>
    </row>
    <row r="101" spans="1:7" s="523" customFormat="1" ht="12.75">
      <c r="A101" s="554" t="s">
        <v>1458</v>
      </c>
      <c r="B101" s="601">
        <f t="shared" si="6"/>
        <v>46</v>
      </c>
      <c r="C101" s="560" t="s">
        <v>1459</v>
      </c>
      <c r="D101" s="561" t="s">
        <v>645</v>
      </c>
      <c r="E101" s="561" t="s">
        <v>1308</v>
      </c>
      <c r="F101" s="599"/>
      <c r="G101" s="563">
        <f t="shared" si="5"/>
        <v>0</v>
      </c>
    </row>
    <row r="102" spans="1:7" s="523" customFormat="1" ht="12.75">
      <c r="A102" s="554" t="s">
        <v>1460</v>
      </c>
      <c r="B102" s="601">
        <f t="shared" si="6"/>
        <v>47</v>
      </c>
      <c r="C102" s="564" t="s">
        <v>1305</v>
      </c>
      <c r="D102" s="565" t="s">
        <v>1293</v>
      </c>
      <c r="E102" s="565" t="s">
        <v>783</v>
      </c>
      <c r="F102" s="599"/>
      <c r="G102" s="567">
        <f>D102/100*SUM(G56:G101)</f>
        <v>0</v>
      </c>
    </row>
    <row r="103" spans="1:7" s="523" customFormat="1" ht="12">
      <c r="A103" s="568"/>
      <c r="B103" s="569"/>
      <c r="C103" s="570" t="s">
        <v>8</v>
      </c>
      <c r="D103" s="571"/>
      <c r="E103" s="572"/>
      <c r="F103" s="573"/>
      <c r="G103" s="594">
        <f>SUM(G56:G102)</f>
        <v>0</v>
      </c>
    </row>
    <row r="104" spans="1:7" s="523" customFormat="1" ht="12">
      <c r="A104" s="546"/>
      <c r="B104" s="547"/>
      <c r="C104" s="548"/>
      <c r="D104" s="549"/>
      <c r="E104" s="550"/>
      <c r="F104" s="551"/>
      <c r="G104" s="596"/>
    </row>
    <row r="105" spans="1:7" s="523" customFormat="1" ht="12">
      <c r="A105" s="546"/>
      <c r="B105" s="547"/>
      <c r="C105" s="548"/>
      <c r="D105" s="549"/>
      <c r="E105" s="550"/>
      <c r="F105" s="551"/>
      <c r="G105" s="552"/>
    </row>
    <row r="106" spans="1:7" s="523" customFormat="1" ht="24">
      <c r="A106" s="520" t="s">
        <v>304</v>
      </c>
      <c r="B106" s="518"/>
      <c r="C106" s="524" t="s">
        <v>1273</v>
      </c>
      <c r="D106" s="526"/>
      <c r="E106" s="525"/>
      <c r="F106" s="527"/>
      <c r="G106" s="553"/>
    </row>
    <row r="107" spans="1:7" s="523" customFormat="1" ht="57">
      <c r="A107" s="554" t="s">
        <v>1461</v>
      </c>
      <c r="B107" s="607" t="s">
        <v>645</v>
      </c>
      <c r="C107" s="608" t="s">
        <v>1462</v>
      </c>
      <c r="D107" s="582" t="s">
        <v>1356</v>
      </c>
      <c r="E107" s="582" t="s">
        <v>750</v>
      </c>
      <c r="F107" s="609"/>
      <c r="G107" s="584">
        <f>F107*D107</f>
        <v>0</v>
      </c>
    </row>
    <row r="108" spans="1:7" s="523" customFormat="1" ht="12">
      <c r="A108" s="554" t="s">
        <v>1463</v>
      </c>
      <c r="B108" s="555">
        <f>B107+1</f>
        <v>2</v>
      </c>
      <c r="C108" s="560" t="s">
        <v>1464</v>
      </c>
      <c r="D108" s="561" t="s">
        <v>1465</v>
      </c>
      <c r="E108" s="561" t="s">
        <v>750</v>
      </c>
      <c r="F108" s="610"/>
      <c r="G108" s="563">
        <f>F108*D108</f>
        <v>0</v>
      </c>
    </row>
    <row r="109" spans="1:7" s="523" customFormat="1" ht="22.5">
      <c r="A109" s="554" t="s">
        <v>1466</v>
      </c>
      <c r="B109" s="555">
        <f>B108+1</f>
        <v>3</v>
      </c>
      <c r="C109" s="560" t="s">
        <v>1467</v>
      </c>
      <c r="D109" s="561" t="s">
        <v>645</v>
      </c>
      <c r="E109" s="561" t="s">
        <v>15</v>
      </c>
      <c r="F109" s="610"/>
      <c r="G109" s="563">
        <f>F109*D109</f>
        <v>0</v>
      </c>
    </row>
    <row r="110" spans="1:7" s="523" customFormat="1" ht="12">
      <c r="A110" s="554" t="s">
        <v>1468</v>
      </c>
      <c r="B110" s="555">
        <f>B109+1</f>
        <v>4</v>
      </c>
      <c r="C110" s="560" t="s">
        <v>1469</v>
      </c>
      <c r="D110" s="561" t="s">
        <v>645</v>
      </c>
      <c r="E110" s="561" t="s">
        <v>15</v>
      </c>
      <c r="F110" s="562"/>
      <c r="G110" s="559">
        <f>F110*D110</f>
        <v>0</v>
      </c>
    </row>
    <row r="111" spans="1:7" s="523" customFormat="1" ht="12">
      <c r="A111" s="568"/>
      <c r="B111" s="569"/>
      <c r="C111" s="570" t="s">
        <v>8</v>
      </c>
      <c r="D111" s="571"/>
      <c r="E111" s="572"/>
      <c r="F111" s="573"/>
      <c r="G111" s="574">
        <f>SUM(G107:G110)</f>
        <v>0</v>
      </c>
    </row>
    <row r="112" spans="1:7" s="523" customFormat="1" ht="12">
      <c r="A112" s="546"/>
      <c r="B112" s="547"/>
      <c r="C112" s="548"/>
      <c r="D112" s="549"/>
      <c r="E112" s="550"/>
      <c r="F112" s="551"/>
      <c r="G112" s="552"/>
    </row>
    <row r="113" spans="1:7" s="523" customFormat="1" ht="12">
      <c r="A113" s="546"/>
      <c r="B113" s="547"/>
      <c r="C113" s="548"/>
      <c r="D113" s="549"/>
      <c r="E113" s="550"/>
      <c r="F113" s="551"/>
      <c r="G113" s="552"/>
    </row>
    <row r="114" spans="1:7" s="523" customFormat="1" ht="36">
      <c r="A114" s="520" t="s">
        <v>306</v>
      </c>
      <c r="B114" s="518"/>
      <c r="C114" s="524" t="s">
        <v>1274</v>
      </c>
      <c r="D114" s="525"/>
      <c r="E114" s="526"/>
      <c r="F114" s="527"/>
      <c r="G114" s="553"/>
    </row>
    <row r="115" spans="1:7" s="523" customFormat="1" ht="68.25">
      <c r="A115" s="554" t="s">
        <v>1470</v>
      </c>
      <c r="B115" s="611" t="s">
        <v>645</v>
      </c>
      <c r="C115" s="608" t="s">
        <v>1471</v>
      </c>
      <c r="D115" s="582" t="s">
        <v>645</v>
      </c>
      <c r="E115" s="561" t="s">
        <v>1308</v>
      </c>
      <c r="F115" s="599"/>
      <c r="G115" s="563">
        <f aca="true" t="shared" si="7" ref="G115:G122">F115*D115</f>
        <v>0</v>
      </c>
    </row>
    <row r="116" spans="1:7" s="523" customFormat="1" ht="50.25" customHeight="1">
      <c r="A116" s="554" t="s">
        <v>1472</v>
      </c>
      <c r="B116" s="585" t="s">
        <v>647</v>
      </c>
      <c r="C116" s="556" t="s">
        <v>1473</v>
      </c>
      <c r="D116" s="557" t="s">
        <v>645</v>
      </c>
      <c r="E116" s="561" t="s">
        <v>1308</v>
      </c>
      <c r="F116" s="599"/>
      <c r="G116" s="563">
        <f t="shared" si="7"/>
        <v>0</v>
      </c>
    </row>
    <row r="117" spans="1:7" s="523" customFormat="1" ht="12.75">
      <c r="A117" s="554" t="s">
        <v>1474</v>
      </c>
      <c r="B117" s="612" t="s">
        <v>1293</v>
      </c>
      <c r="C117" s="560" t="s">
        <v>1475</v>
      </c>
      <c r="D117" s="561">
        <v>1</v>
      </c>
      <c r="E117" s="561" t="s">
        <v>1308</v>
      </c>
      <c r="F117" s="599"/>
      <c r="G117" s="563">
        <f t="shared" si="7"/>
        <v>0</v>
      </c>
    </row>
    <row r="118" spans="1:7" s="523" customFormat="1" ht="12.75">
      <c r="A118" s="554" t="s">
        <v>1476</v>
      </c>
      <c r="B118" s="585" t="s">
        <v>1312</v>
      </c>
      <c r="C118" s="560" t="s">
        <v>1477</v>
      </c>
      <c r="D118" s="561">
        <v>1</v>
      </c>
      <c r="E118" s="561" t="s">
        <v>1308</v>
      </c>
      <c r="F118" s="599"/>
      <c r="G118" s="563">
        <f t="shared" si="7"/>
        <v>0</v>
      </c>
    </row>
    <row r="119" spans="1:7" s="523" customFormat="1" ht="12.75">
      <c r="A119" s="554" t="s">
        <v>1478</v>
      </c>
      <c r="B119" s="612" t="s">
        <v>1306</v>
      </c>
      <c r="C119" s="560" t="s">
        <v>1479</v>
      </c>
      <c r="D119" s="561" t="s">
        <v>647</v>
      </c>
      <c r="E119" s="561" t="s">
        <v>1308</v>
      </c>
      <c r="F119" s="599"/>
      <c r="G119" s="563">
        <f t="shared" si="7"/>
        <v>0</v>
      </c>
    </row>
    <row r="120" spans="1:7" s="523" customFormat="1" ht="12.75">
      <c r="A120" s="554" t="s">
        <v>1480</v>
      </c>
      <c r="B120" s="585" t="s">
        <v>1318</v>
      </c>
      <c r="C120" s="560" t="s">
        <v>1481</v>
      </c>
      <c r="D120" s="561" t="s">
        <v>645</v>
      </c>
      <c r="E120" s="561" t="s">
        <v>1308</v>
      </c>
      <c r="F120" s="599"/>
      <c r="G120" s="563">
        <f t="shared" si="7"/>
        <v>0</v>
      </c>
    </row>
    <row r="121" spans="1:7" s="523" customFormat="1" ht="22.5">
      <c r="A121" s="554" t="s">
        <v>1482</v>
      </c>
      <c r="B121" s="612" t="s">
        <v>1321</v>
      </c>
      <c r="C121" s="560" t="s">
        <v>1483</v>
      </c>
      <c r="D121" s="561" t="s">
        <v>647</v>
      </c>
      <c r="E121" s="561" t="s">
        <v>1308</v>
      </c>
      <c r="F121" s="599"/>
      <c r="G121" s="563">
        <f t="shared" si="7"/>
        <v>0</v>
      </c>
    </row>
    <row r="122" spans="1:7" s="523" customFormat="1" ht="22.5">
      <c r="A122" s="554" t="s">
        <v>1484</v>
      </c>
      <c r="B122" s="613" t="s">
        <v>1324</v>
      </c>
      <c r="C122" s="560" t="s">
        <v>1485</v>
      </c>
      <c r="D122" s="561" t="s">
        <v>645</v>
      </c>
      <c r="E122" s="561" t="s">
        <v>1308</v>
      </c>
      <c r="F122" s="599"/>
      <c r="G122" s="563">
        <f t="shared" si="7"/>
        <v>0</v>
      </c>
    </row>
    <row r="123" spans="1:7" s="523" customFormat="1" ht="12.75">
      <c r="A123" s="614" t="s">
        <v>1486</v>
      </c>
      <c r="B123" s="615" t="s">
        <v>1328</v>
      </c>
      <c r="C123" s="564" t="s">
        <v>1305</v>
      </c>
      <c r="D123" s="565" t="s">
        <v>1293</v>
      </c>
      <c r="E123" s="616" t="s">
        <v>783</v>
      </c>
      <c r="F123" s="617"/>
      <c r="G123" s="567">
        <f>D123/100*SUM(G115:G122)</f>
        <v>0</v>
      </c>
    </row>
    <row r="124" spans="1:7" s="523" customFormat="1" ht="12.75">
      <c r="A124" s="603"/>
      <c r="B124" s="569"/>
      <c r="C124" s="590" t="s">
        <v>8</v>
      </c>
      <c r="D124" s="591"/>
      <c r="E124" s="592"/>
      <c r="F124" s="618">
        <v>0</v>
      </c>
      <c r="G124" s="594">
        <f>SUM(G115:G123)</f>
        <v>0</v>
      </c>
    </row>
    <row r="125" spans="1:7" s="523" customFormat="1" ht="12.75">
      <c r="A125" s="603"/>
      <c r="B125" s="604"/>
      <c r="C125" s="590" t="s">
        <v>8</v>
      </c>
      <c r="D125" s="619" t="s">
        <v>1293</v>
      </c>
      <c r="E125" s="620" t="s">
        <v>1308</v>
      </c>
      <c r="F125" s="621">
        <v>0</v>
      </c>
      <c r="G125" s="594">
        <f>D125*G124</f>
        <v>0</v>
      </c>
    </row>
    <row r="126" spans="1:7" s="523" customFormat="1" ht="12">
      <c r="A126" s="622"/>
      <c r="B126" s="623"/>
      <c r="C126" s="595"/>
      <c r="D126" s="549"/>
      <c r="E126" s="550"/>
      <c r="F126" s="551"/>
      <c r="G126" s="552"/>
    </row>
    <row r="127" spans="1:7" s="523" customFormat="1" ht="12">
      <c r="A127" s="624"/>
      <c r="B127" s="604"/>
      <c r="C127" s="595"/>
      <c r="D127" s="549"/>
      <c r="E127" s="550"/>
      <c r="F127" s="551"/>
      <c r="G127" s="625"/>
    </row>
    <row r="128" spans="1:7" s="523" customFormat="1" ht="24">
      <c r="A128" s="520" t="s">
        <v>308</v>
      </c>
      <c r="B128" s="518"/>
      <c r="C128" s="524" t="s">
        <v>1275</v>
      </c>
      <c r="D128" s="525"/>
      <c r="E128" s="526"/>
      <c r="F128" s="527"/>
      <c r="G128" s="553"/>
    </row>
    <row r="129" spans="1:7" s="630" customFormat="1" ht="26.25">
      <c r="A129" s="554" t="s">
        <v>1487</v>
      </c>
      <c r="B129" s="580" t="s">
        <v>645</v>
      </c>
      <c r="C129" s="626" t="s">
        <v>1488</v>
      </c>
      <c r="D129" s="627">
        <v>1</v>
      </c>
      <c r="E129" s="628" t="s">
        <v>15</v>
      </c>
      <c r="F129" s="583"/>
      <c r="G129" s="629">
        <f>(F129*D129)</f>
        <v>0</v>
      </c>
    </row>
    <row r="130" spans="1:7" s="637" customFormat="1" ht="26.25">
      <c r="A130" s="554" t="s">
        <v>1489</v>
      </c>
      <c r="B130" s="631" t="s">
        <v>647</v>
      </c>
      <c r="C130" s="632" t="s">
        <v>1490</v>
      </c>
      <c r="D130" s="633">
        <v>5</v>
      </c>
      <c r="E130" s="634" t="s">
        <v>15</v>
      </c>
      <c r="F130" s="635"/>
      <c r="G130" s="636">
        <f>(F130*D130)</f>
        <v>0</v>
      </c>
    </row>
    <row r="131" spans="1:8" s="637" customFormat="1" ht="15">
      <c r="A131" s="554" t="s">
        <v>1491</v>
      </c>
      <c r="B131" s="585" t="s">
        <v>1293</v>
      </c>
      <c r="C131" s="638" t="s">
        <v>1305</v>
      </c>
      <c r="D131" s="639">
        <v>3</v>
      </c>
      <c r="E131" s="640" t="s">
        <v>783</v>
      </c>
      <c r="F131" s="641">
        <v>0</v>
      </c>
      <c r="G131" s="642">
        <f>D131/100*SUM(G129:G130)</f>
        <v>0</v>
      </c>
      <c r="H131" s="643"/>
    </row>
    <row r="132" spans="1:7" s="630" customFormat="1" ht="26.25">
      <c r="A132" s="554" t="s">
        <v>1492</v>
      </c>
      <c r="B132" s="631" t="s">
        <v>1312</v>
      </c>
      <c r="C132" s="644" t="s">
        <v>1493</v>
      </c>
      <c r="D132" s="645"/>
      <c r="E132" s="646"/>
      <c r="F132" s="602"/>
      <c r="G132" s="647"/>
    </row>
    <row r="133" spans="1:9" s="656" customFormat="1" ht="15">
      <c r="A133" s="648" t="s">
        <v>8</v>
      </c>
      <c r="B133" s="649"/>
      <c r="C133" s="650"/>
      <c r="D133" s="651">
        <v>1</v>
      </c>
      <c r="E133" s="652" t="s">
        <v>15</v>
      </c>
      <c r="F133" s="653"/>
      <c r="G133" s="654">
        <f>SUM(G129:G132)</f>
        <v>0</v>
      </c>
      <c r="H133" s="655"/>
      <c r="I133" s="655"/>
    </row>
    <row r="134" spans="1:7" s="523" customFormat="1" ht="12">
      <c r="A134" s="622"/>
      <c r="B134" s="623"/>
      <c r="C134" s="657"/>
      <c r="D134" s="658"/>
      <c r="E134" s="659"/>
      <c r="F134" s="660"/>
      <c r="G134" s="661"/>
    </row>
    <row r="135" spans="1:7" s="523" customFormat="1" ht="12">
      <c r="A135" s="546"/>
      <c r="B135" s="604"/>
      <c r="C135" s="595"/>
      <c r="D135" s="549"/>
      <c r="E135" s="550"/>
      <c r="F135" s="551"/>
      <c r="G135" s="625"/>
    </row>
    <row r="136" spans="1:7" s="523" customFormat="1" ht="24">
      <c r="A136" s="520" t="s">
        <v>310</v>
      </c>
      <c r="B136" s="518"/>
      <c r="C136" s="524" t="s">
        <v>1276</v>
      </c>
      <c r="D136" s="525"/>
      <c r="E136" s="526"/>
      <c r="F136" s="527"/>
      <c r="G136" s="553"/>
    </row>
    <row r="137" spans="1:7" s="630" customFormat="1" ht="26.25">
      <c r="A137" s="554" t="s">
        <v>1494</v>
      </c>
      <c r="B137" s="580" t="s">
        <v>645</v>
      </c>
      <c r="C137" s="662" t="s">
        <v>1495</v>
      </c>
      <c r="D137" s="663">
        <v>1</v>
      </c>
      <c r="E137" s="628" t="s">
        <v>15</v>
      </c>
      <c r="F137" s="583"/>
      <c r="G137" s="629">
        <f>(F137*D137)</f>
        <v>0</v>
      </c>
    </row>
    <row r="138" spans="1:7" s="637" customFormat="1" ht="26.25">
      <c r="A138" s="554" t="s">
        <v>1496</v>
      </c>
      <c r="B138" s="585" t="s">
        <v>647</v>
      </c>
      <c r="C138" s="664" t="s">
        <v>1490</v>
      </c>
      <c r="D138" s="665">
        <v>4</v>
      </c>
      <c r="E138" s="640" t="s">
        <v>15</v>
      </c>
      <c r="F138" s="641"/>
      <c r="G138" s="629">
        <f>(F138*D138)</f>
        <v>0</v>
      </c>
    </row>
    <row r="139" spans="1:7" s="637" customFormat="1" ht="15">
      <c r="A139" s="554" t="s">
        <v>1497</v>
      </c>
      <c r="B139" s="585" t="s">
        <v>1293</v>
      </c>
      <c r="C139" s="664" t="s">
        <v>1305</v>
      </c>
      <c r="D139" s="665">
        <v>3</v>
      </c>
      <c r="E139" s="640" t="s">
        <v>783</v>
      </c>
      <c r="F139" s="641">
        <v>0</v>
      </c>
      <c r="G139" s="563">
        <f>D139/100*SUM(G137:G138)</f>
        <v>0</v>
      </c>
    </row>
    <row r="140" spans="1:7" s="630" customFormat="1" ht="26.25">
      <c r="A140" s="554" t="s">
        <v>1498</v>
      </c>
      <c r="B140" s="631" t="s">
        <v>1312</v>
      </c>
      <c r="C140" s="666" t="s">
        <v>1493</v>
      </c>
      <c r="D140" s="667"/>
      <c r="E140" s="646"/>
      <c r="F140" s="602"/>
      <c r="G140" s="647"/>
    </row>
    <row r="141" spans="1:9" s="656" customFormat="1" ht="15">
      <c r="A141" s="648" t="s">
        <v>8</v>
      </c>
      <c r="B141" s="649"/>
      <c r="C141" s="650"/>
      <c r="D141" s="651">
        <v>1</v>
      </c>
      <c r="E141" s="652" t="s">
        <v>15</v>
      </c>
      <c r="F141" s="653"/>
      <c r="G141" s="654">
        <f>SUM(G137:G140)</f>
        <v>0</v>
      </c>
      <c r="H141" s="655"/>
      <c r="I141" s="655"/>
    </row>
    <row r="142" spans="1:7" s="523" customFormat="1" ht="12">
      <c r="A142" s="622"/>
      <c r="B142" s="623"/>
      <c r="C142" s="657"/>
      <c r="D142" s="658"/>
      <c r="E142" s="659"/>
      <c r="F142" s="660"/>
      <c r="G142" s="661"/>
    </row>
    <row r="143" spans="1:7" s="523" customFormat="1" ht="12">
      <c r="A143" s="546"/>
      <c r="B143" s="604"/>
      <c r="C143" s="595"/>
      <c r="D143" s="549"/>
      <c r="E143" s="550"/>
      <c r="F143" s="551"/>
      <c r="G143" s="625"/>
    </row>
    <row r="144" spans="1:7" s="523" customFormat="1" ht="24">
      <c r="A144" s="520" t="s">
        <v>328</v>
      </c>
      <c r="B144" s="518"/>
      <c r="C144" s="524" t="s">
        <v>1277</v>
      </c>
      <c r="D144" s="525"/>
      <c r="E144" s="526"/>
      <c r="F144" s="527"/>
      <c r="G144" s="553"/>
    </row>
    <row r="145" spans="1:7" s="630" customFormat="1" ht="39">
      <c r="A145" s="554" t="s">
        <v>1499</v>
      </c>
      <c r="B145" s="580" t="s">
        <v>645</v>
      </c>
      <c r="C145" s="662" t="s">
        <v>1500</v>
      </c>
      <c r="D145" s="663">
        <v>1</v>
      </c>
      <c r="E145" s="628" t="s">
        <v>15</v>
      </c>
      <c r="F145" s="583"/>
      <c r="G145" s="629">
        <f>(F145*D145)</f>
        <v>0</v>
      </c>
    </row>
    <row r="146" spans="1:7" s="637" customFormat="1" ht="26.25">
      <c r="A146" s="554" t="s">
        <v>1501</v>
      </c>
      <c r="B146" s="585" t="s">
        <v>647</v>
      </c>
      <c r="C146" s="664" t="s">
        <v>1490</v>
      </c>
      <c r="D146" s="665">
        <v>4</v>
      </c>
      <c r="E146" s="640" t="s">
        <v>15</v>
      </c>
      <c r="F146" s="641"/>
      <c r="G146" s="629">
        <f>(F146*D146)</f>
        <v>0</v>
      </c>
    </row>
    <row r="147" spans="1:7" s="637" customFormat="1" ht="15">
      <c r="A147" s="554" t="s">
        <v>1502</v>
      </c>
      <c r="B147" s="585" t="s">
        <v>1293</v>
      </c>
      <c r="C147" s="664" t="s">
        <v>1305</v>
      </c>
      <c r="D147" s="665">
        <v>3</v>
      </c>
      <c r="E147" s="640" t="s">
        <v>783</v>
      </c>
      <c r="F147" s="641">
        <v>0</v>
      </c>
      <c r="G147" s="563">
        <f>D147/100*SUM(G145:G146)</f>
        <v>0</v>
      </c>
    </row>
    <row r="148" spans="1:7" s="630" customFormat="1" ht="26.25">
      <c r="A148" s="554" t="s">
        <v>1503</v>
      </c>
      <c r="B148" s="631" t="s">
        <v>1312</v>
      </c>
      <c r="C148" s="666" t="s">
        <v>1493</v>
      </c>
      <c r="D148" s="667"/>
      <c r="E148" s="646"/>
      <c r="F148" s="602"/>
      <c r="G148" s="647"/>
    </row>
    <row r="149" spans="1:9" s="656" customFormat="1" ht="15">
      <c r="A149" s="648" t="s">
        <v>8</v>
      </c>
      <c r="B149" s="649"/>
      <c r="C149" s="650"/>
      <c r="D149" s="651">
        <v>1</v>
      </c>
      <c r="E149" s="652" t="s">
        <v>15</v>
      </c>
      <c r="F149" s="653"/>
      <c r="G149" s="654">
        <f>SUM(G145:G148)</f>
        <v>0</v>
      </c>
      <c r="H149" s="655"/>
      <c r="I149" s="655"/>
    </row>
    <row r="150" spans="1:7" s="523" customFormat="1" ht="12.75" customHeight="1">
      <c r="A150" s="622"/>
      <c r="B150" s="623"/>
      <c r="C150" s="595"/>
      <c r="D150" s="668"/>
      <c r="E150" s="668"/>
      <c r="F150" s="669"/>
      <c r="G150" s="661"/>
    </row>
    <row r="151" spans="1:7" s="523" customFormat="1" ht="12">
      <c r="A151" s="624"/>
      <c r="B151" s="604"/>
      <c r="C151" s="590"/>
      <c r="D151" s="670"/>
      <c r="E151" s="670"/>
      <c r="F151" s="671"/>
      <c r="G151" s="625"/>
    </row>
    <row r="152" spans="1:7" s="523" customFormat="1" ht="24">
      <c r="A152" s="672" t="s">
        <v>536</v>
      </c>
      <c r="B152" s="518"/>
      <c r="C152" s="524" t="s">
        <v>1278</v>
      </c>
      <c r="D152" s="576"/>
      <c r="E152" s="526"/>
      <c r="F152" s="527"/>
      <c r="G152" s="553"/>
    </row>
    <row r="153" spans="1:11" s="523" customFormat="1" ht="63.75" customHeight="1">
      <c r="A153" s="554" t="s">
        <v>1504</v>
      </c>
      <c r="B153" s="673" t="s">
        <v>645</v>
      </c>
      <c r="C153" s="674" t="s">
        <v>1505</v>
      </c>
      <c r="D153" s="598" t="s">
        <v>1337</v>
      </c>
      <c r="E153" s="582" t="s">
        <v>1308</v>
      </c>
      <c r="F153" s="583"/>
      <c r="G153" s="600">
        <f aca="true" t="shared" si="8" ref="G153:G178">F153*D153</f>
        <v>0</v>
      </c>
      <c r="H153" s="675"/>
      <c r="I153" s="675"/>
      <c r="J153" s="675"/>
      <c r="K153" s="675"/>
    </row>
    <row r="154" spans="1:11" s="523" customFormat="1" ht="18" customHeight="1">
      <c r="A154" s="554"/>
      <c r="B154" s="676"/>
      <c r="C154" s="677" t="s">
        <v>1506</v>
      </c>
      <c r="D154" s="678" t="s">
        <v>1507</v>
      </c>
      <c r="E154" s="557" t="s">
        <v>1308</v>
      </c>
      <c r="F154" s="599"/>
      <c r="G154" s="559">
        <f t="shared" si="8"/>
        <v>0</v>
      </c>
      <c r="H154" s="675"/>
      <c r="I154" s="675"/>
      <c r="J154" s="675"/>
      <c r="K154" s="675"/>
    </row>
    <row r="155" spans="1:11" s="523" customFormat="1" ht="45">
      <c r="A155" s="554" t="s">
        <v>1508</v>
      </c>
      <c r="B155" s="676">
        <f>(B153+1)</f>
        <v>2</v>
      </c>
      <c r="C155" s="679" t="s">
        <v>1509</v>
      </c>
      <c r="D155" s="680" t="s">
        <v>1510</v>
      </c>
      <c r="E155" s="561" t="s">
        <v>1308</v>
      </c>
      <c r="F155" s="681"/>
      <c r="G155" s="563">
        <f t="shared" si="8"/>
        <v>0</v>
      </c>
      <c r="H155" s="675"/>
      <c r="I155" s="675"/>
      <c r="J155" s="675"/>
      <c r="K155" s="675"/>
    </row>
    <row r="156" spans="1:11" s="523" customFormat="1" ht="18" customHeight="1">
      <c r="A156" s="554"/>
      <c r="B156" s="682"/>
      <c r="C156" s="683" t="s">
        <v>1511</v>
      </c>
      <c r="D156" s="678" t="s">
        <v>1512</v>
      </c>
      <c r="E156" s="557" t="s">
        <v>1308</v>
      </c>
      <c r="F156" s="599"/>
      <c r="G156" s="587">
        <f t="shared" si="8"/>
        <v>0</v>
      </c>
      <c r="H156" s="675"/>
      <c r="I156" s="675"/>
      <c r="J156" s="675"/>
      <c r="K156" s="675"/>
    </row>
    <row r="157" spans="1:11" s="523" customFormat="1" ht="33.75">
      <c r="A157" s="684" t="s">
        <v>1513</v>
      </c>
      <c r="B157" s="685">
        <f>(B155+1)</f>
        <v>3</v>
      </c>
      <c r="C157" s="686" t="s">
        <v>1514</v>
      </c>
      <c r="D157" s="680" t="s">
        <v>1312</v>
      </c>
      <c r="E157" s="561" t="s">
        <v>1308</v>
      </c>
      <c r="F157" s="599"/>
      <c r="G157" s="563">
        <f t="shared" si="8"/>
        <v>0</v>
      </c>
      <c r="H157" s="687"/>
      <c r="I157" s="687"/>
      <c r="J157" s="687"/>
      <c r="K157" s="688"/>
    </row>
    <row r="158" spans="1:11" s="523" customFormat="1" ht="18" customHeight="1">
      <c r="A158" s="554"/>
      <c r="B158" s="682"/>
      <c r="C158" s="689" t="s">
        <v>1515</v>
      </c>
      <c r="D158" s="680" t="s">
        <v>1516</v>
      </c>
      <c r="E158" s="561" t="s">
        <v>1308</v>
      </c>
      <c r="F158" s="599"/>
      <c r="G158" s="587">
        <f t="shared" si="8"/>
        <v>0</v>
      </c>
      <c r="H158" s="675"/>
      <c r="I158" s="675"/>
      <c r="J158" s="675"/>
      <c r="K158" s="675"/>
    </row>
    <row r="159" spans="1:11" s="523" customFormat="1" ht="33.75">
      <c r="A159" s="684" t="s">
        <v>1517</v>
      </c>
      <c r="B159" s="685">
        <f>(B157+1)</f>
        <v>4</v>
      </c>
      <c r="C159" s="686" t="s">
        <v>1518</v>
      </c>
      <c r="D159" s="680" t="s">
        <v>1318</v>
      </c>
      <c r="E159" s="561" t="s">
        <v>1308</v>
      </c>
      <c r="F159" s="605"/>
      <c r="G159" s="563">
        <f t="shared" si="8"/>
        <v>0</v>
      </c>
      <c r="H159" s="687"/>
      <c r="I159" s="687"/>
      <c r="J159" s="687"/>
      <c r="K159" s="688"/>
    </row>
    <row r="160" spans="1:11" s="523" customFormat="1" ht="18" customHeight="1">
      <c r="A160" s="554"/>
      <c r="B160" s="682"/>
      <c r="C160" s="689" t="s">
        <v>1515</v>
      </c>
      <c r="D160" s="680" t="s">
        <v>1519</v>
      </c>
      <c r="E160" s="561" t="s">
        <v>1308</v>
      </c>
      <c r="F160" s="599"/>
      <c r="G160" s="587">
        <f t="shared" si="8"/>
        <v>0</v>
      </c>
      <c r="H160" s="675"/>
      <c r="I160" s="675"/>
      <c r="J160" s="675"/>
      <c r="K160" s="675"/>
    </row>
    <row r="161" spans="1:11" s="523" customFormat="1" ht="45">
      <c r="A161" s="684" t="s">
        <v>1520</v>
      </c>
      <c r="B161" s="685">
        <f>(B159+1)</f>
        <v>5</v>
      </c>
      <c r="C161" s="690" t="s">
        <v>1521</v>
      </c>
      <c r="D161" s="680" t="s">
        <v>1293</v>
      </c>
      <c r="E161" s="561" t="s">
        <v>1308</v>
      </c>
      <c r="F161" s="605"/>
      <c r="G161" s="563">
        <f t="shared" si="8"/>
        <v>0</v>
      </c>
      <c r="H161" s="675"/>
      <c r="I161" s="675"/>
      <c r="J161" s="675"/>
      <c r="K161" s="675"/>
    </row>
    <row r="162" spans="1:11" s="523" customFormat="1" ht="18" customHeight="1">
      <c r="A162" s="554"/>
      <c r="B162" s="682"/>
      <c r="C162" s="689" t="s">
        <v>1515</v>
      </c>
      <c r="D162" s="680" t="s">
        <v>1337</v>
      </c>
      <c r="E162" s="561" t="s">
        <v>1308</v>
      </c>
      <c r="F162" s="599"/>
      <c r="G162" s="587">
        <f t="shared" si="8"/>
        <v>0</v>
      </c>
      <c r="H162" s="675"/>
      <c r="I162" s="675"/>
      <c r="J162" s="675"/>
      <c r="K162" s="675"/>
    </row>
    <row r="163" spans="1:11" s="523" customFormat="1" ht="45">
      <c r="A163" s="554" t="s">
        <v>1522</v>
      </c>
      <c r="B163" s="682">
        <f>(B161+1)</f>
        <v>6</v>
      </c>
      <c r="C163" s="677" t="s">
        <v>1523</v>
      </c>
      <c r="D163" s="680" t="s">
        <v>647</v>
      </c>
      <c r="E163" s="561" t="s">
        <v>1308</v>
      </c>
      <c r="F163" s="599"/>
      <c r="G163" s="563">
        <f t="shared" si="8"/>
        <v>0</v>
      </c>
      <c r="H163" s="675"/>
      <c r="I163" s="675"/>
      <c r="J163" s="675"/>
      <c r="K163" s="675"/>
    </row>
    <row r="164" spans="1:11" s="523" customFormat="1" ht="18" customHeight="1">
      <c r="A164" s="554"/>
      <c r="B164" s="682"/>
      <c r="C164" s="689" t="s">
        <v>1524</v>
      </c>
      <c r="D164" s="678" t="s">
        <v>1312</v>
      </c>
      <c r="E164" s="557" t="s">
        <v>1308</v>
      </c>
      <c r="F164" s="599"/>
      <c r="G164" s="587">
        <f t="shared" si="8"/>
        <v>0</v>
      </c>
      <c r="H164" s="675"/>
      <c r="I164" s="675"/>
      <c r="J164" s="675"/>
      <c r="K164" s="675"/>
    </row>
    <row r="165" spans="1:11" s="523" customFormat="1" ht="45">
      <c r="A165" s="554" t="s">
        <v>1525</v>
      </c>
      <c r="B165" s="682">
        <f>(B163+1)</f>
        <v>7</v>
      </c>
      <c r="C165" s="690" t="s">
        <v>1526</v>
      </c>
      <c r="D165" s="680" t="s">
        <v>1312</v>
      </c>
      <c r="E165" s="561" t="s">
        <v>1308</v>
      </c>
      <c r="F165" s="605"/>
      <c r="G165" s="691">
        <f t="shared" si="8"/>
        <v>0</v>
      </c>
      <c r="H165" s="687"/>
      <c r="I165" s="687"/>
      <c r="J165" s="687"/>
      <c r="K165" s="692"/>
    </row>
    <row r="166" spans="1:11" s="523" customFormat="1" ht="18" customHeight="1">
      <c r="A166" s="554"/>
      <c r="B166" s="682"/>
      <c r="C166" s="689" t="s">
        <v>1511</v>
      </c>
      <c r="D166" s="680" t="s">
        <v>1312</v>
      </c>
      <c r="E166" s="561" t="s">
        <v>1308</v>
      </c>
      <c r="F166" s="599"/>
      <c r="G166" s="563">
        <f t="shared" si="8"/>
        <v>0</v>
      </c>
      <c r="H166" s="675"/>
      <c r="I166" s="675"/>
      <c r="J166" s="675"/>
      <c r="K166" s="675"/>
    </row>
    <row r="167" spans="1:11" s="523" customFormat="1" ht="45">
      <c r="A167" s="554" t="s">
        <v>1527</v>
      </c>
      <c r="B167" s="682">
        <f>(B165+1)</f>
        <v>8</v>
      </c>
      <c r="C167" s="677" t="s">
        <v>1528</v>
      </c>
      <c r="D167" s="680" t="s">
        <v>1318</v>
      </c>
      <c r="E167" s="561" t="s">
        <v>1308</v>
      </c>
      <c r="F167" s="599"/>
      <c r="G167" s="559">
        <f t="shared" si="8"/>
        <v>0</v>
      </c>
      <c r="H167" s="687"/>
      <c r="I167" s="687"/>
      <c r="J167" s="687"/>
      <c r="K167" s="692"/>
    </row>
    <row r="168" spans="1:11" s="523" customFormat="1" ht="18" customHeight="1">
      <c r="A168" s="554"/>
      <c r="B168" s="682"/>
      <c r="C168" s="677" t="s">
        <v>1506</v>
      </c>
      <c r="D168" s="678" t="s">
        <v>1337</v>
      </c>
      <c r="E168" s="557" t="s">
        <v>1308</v>
      </c>
      <c r="F168" s="599"/>
      <c r="G168" s="559">
        <f t="shared" si="8"/>
        <v>0</v>
      </c>
      <c r="H168" s="675"/>
      <c r="I168" s="675"/>
      <c r="J168" s="675"/>
      <c r="K168" s="675"/>
    </row>
    <row r="169" spans="1:11" s="523" customFormat="1" ht="33.75">
      <c r="A169" s="554" t="s">
        <v>1529</v>
      </c>
      <c r="B169" s="682">
        <f>(B167+1)</f>
        <v>9</v>
      </c>
      <c r="C169" s="686" t="s">
        <v>1530</v>
      </c>
      <c r="D169" s="678" t="s">
        <v>1306</v>
      </c>
      <c r="E169" s="557" t="s">
        <v>1308</v>
      </c>
      <c r="F169" s="605"/>
      <c r="G169" s="559">
        <f t="shared" si="8"/>
        <v>0</v>
      </c>
      <c r="H169" s="687"/>
      <c r="I169" s="687"/>
      <c r="J169" s="687"/>
      <c r="K169" s="692"/>
    </row>
    <row r="170" spans="1:11" s="523" customFormat="1" ht="18" customHeight="1">
      <c r="A170" s="554"/>
      <c r="B170" s="682"/>
      <c r="C170" s="689" t="s">
        <v>1531</v>
      </c>
      <c r="D170" s="680" t="s">
        <v>1306</v>
      </c>
      <c r="E170" s="561" t="s">
        <v>1308</v>
      </c>
      <c r="F170" s="599"/>
      <c r="G170" s="587">
        <f t="shared" si="8"/>
        <v>0</v>
      </c>
      <c r="H170" s="675"/>
      <c r="I170" s="675"/>
      <c r="J170" s="675"/>
      <c r="K170" s="675"/>
    </row>
    <row r="171" spans="1:11" s="523" customFormat="1" ht="57">
      <c r="A171" s="554" t="s">
        <v>1532</v>
      </c>
      <c r="B171" s="682">
        <f>(B169+1)</f>
        <v>10</v>
      </c>
      <c r="C171" s="686" t="s">
        <v>1533</v>
      </c>
      <c r="D171" s="680" t="s">
        <v>1306</v>
      </c>
      <c r="E171" s="561" t="s">
        <v>1308</v>
      </c>
      <c r="F171" s="605"/>
      <c r="G171" s="563">
        <f t="shared" si="8"/>
        <v>0</v>
      </c>
      <c r="H171" s="687"/>
      <c r="I171" s="687"/>
      <c r="J171" s="687"/>
      <c r="K171" s="692"/>
    </row>
    <row r="172" spans="1:11" s="523" customFormat="1" ht="18" customHeight="1">
      <c r="A172" s="554"/>
      <c r="B172" s="693"/>
      <c r="C172" s="689" t="s">
        <v>1534</v>
      </c>
      <c r="D172" s="680" t="s">
        <v>1306</v>
      </c>
      <c r="E172" s="561" t="s">
        <v>1308</v>
      </c>
      <c r="F172" s="599"/>
      <c r="G172" s="587">
        <f t="shared" si="8"/>
        <v>0</v>
      </c>
      <c r="H172" s="675"/>
      <c r="I172" s="675"/>
      <c r="J172" s="675"/>
      <c r="K172" s="675"/>
    </row>
    <row r="173" spans="1:11" s="523" customFormat="1" ht="57">
      <c r="A173" s="694" t="s">
        <v>1535</v>
      </c>
      <c r="B173" s="695">
        <f>(B171+1)</f>
        <v>11</v>
      </c>
      <c r="C173" s="690" t="s">
        <v>1536</v>
      </c>
      <c r="D173" s="696" t="s">
        <v>1312</v>
      </c>
      <c r="E173" s="697" t="s">
        <v>1308</v>
      </c>
      <c r="F173" s="698"/>
      <c r="G173" s="563">
        <f t="shared" si="8"/>
        <v>0</v>
      </c>
      <c r="H173" s="687"/>
      <c r="I173" s="687"/>
      <c r="J173" s="687"/>
      <c r="K173" s="692"/>
    </row>
    <row r="174" spans="1:11" s="523" customFormat="1" ht="45">
      <c r="A174" s="699" t="s">
        <v>1537</v>
      </c>
      <c r="B174" s="693">
        <f>(B173+1)</f>
        <v>12</v>
      </c>
      <c r="C174" s="679" t="s">
        <v>1538</v>
      </c>
      <c r="D174" s="680" t="s">
        <v>1321</v>
      </c>
      <c r="E174" s="561" t="s">
        <v>1308</v>
      </c>
      <c r="F174" s="641"/>
      <c r="G174" s="691">
        <f t="shared" si="8"/>
        <v>0</v>
      </c>
      <c r="H174" s="687"/>
      <c r="I174" s="687"/>
      <c r="J174" s="687"/>
      <c r="K174" s="692"/>
    </row>
    <row r="175" spans="1:11" s="523" customFormat="1" ht="18" customHeight="1">
      <c r="A175" s="700"/>
      <c r="B175" s="676"/>
      <c r="C175" s="677" t="s">
        <v>1539</v>
      </c>
      <c r="D175" s="678" t="s">
        <v>1321</v>
      </c>
      <c r="E175" s="557" t="s">
        <v>1308</v>
      </c>
      <c r="F175" s="599"/>
      <c r="G175" s="563">
        <f t="shared" si="8"/>
        <v>0</v>
      </c>
      <c r="H175" s="675"/>
      <c r="I175" s="675"/>
      <c r="J175" s="675"/>
      <c r="K175" s="675"/>
    </row>
    <row r="176" spans="1:11" s="523" customFormat="1" ht="12.75">
      <c r="A176" s="554"/>
      <c r="B176" s="701"/>
      <c r="C176" s="690" t="s">
        <v>1540</v>
      </c>
      <c r="D176" s="702" t="s">
        <v>1293</v>
      </c>
      <c r="E176" s="703" t="s">
        <v>1308</v>
      </c>
      <c r="F176" s="698"/>
      <c r="G176" s="563">
        <f t="shared" si="8"/>
        <v>0</v>
      </c>
      <c r="H176" s="687"/>
      <c r="I176" s="687"/>
      <c r="J176" s="687"/>
      <c r="K176" s="692"/>
    </row>
    <row r="177" spans="1:11" s="523" customFormat="1" ht="57">
      <c r="A177" s="700" t="s">
        <v>1537</v>
      </c>
      <c r="B177" s="682">
        <f>(B174+1)</f>
        <v>13</v>
      </c>
      <c r="C177" s="679" t="s">
        <v>1541</v>
      </c>
      <c r="D177" s="680" t="s">
        <v>1312</v>
      </c>
      <c r="E177" s="561" t="s">
        <v>1308</v>
      </c>
      <c r="F177" s="681"/>
      <c r="G177" s="563">
        <f t="shared" si="8"/>
        <v>0</v>
      </c>
      <c r="H177" s="687"/>
      <c r="I177" s="687"/>
      <c r="J177" s="687"/>
      <c r="K177" s="692"/>
    </row>
    <row r="178" spans="1:11" s="523" customFormat="1" ht="18" customHeight="1">
      <c r="A178" s="554"/>
      <c r="B178" s="704"/>
      <c r="C178" s="690" t="s">
        <v>1542</v>
      </c>
      <c r="D178" s="678" t="s">
        <v>1312</v>
      </c>
      <c r="E178" s="557" t="s">
        <v>1308</v>
      </c>
      <c r="F178" s="599"/>
      <c r="G178" s="587">
        <f t="shared" si="8"/>
        <v>0</v>
      </c>
      <c r="H178" s="675"/>
      <c r="I178" s="675"/>
      <c r="J178" s="675"/>
      <c r="K178" s="675"/>
    </row>
    <row r="179" spans="1:11" s="523" customFormat="1" ht="12.75">
      <c r="A179" s="554" t="s">
        <v>1543</v>
      </c>
      <c r="B179" s="601">
        <f>(B177+1)</f>
        <v>14</v>
      </c>
      <c r="C179" s="560" t="s">
        <v>1544</v>
      </c>
      <c r="D179" s="557" t="s">
        <v>1293</v>
      </c>
      <c r="E179" s="561" t="s">
        <v>783</v>
      </c>
      <c r="F179" s="599"/>
      <c r="G179" s="705">
        <f>D179/100*SUM(G153:G169)</f>
        <v>0</v>
      </c>
      <c r="H179" s="687"/>
      <c r="I179" s="687"/>
      <c r="J179" s="687"/>
      <c r="K179" s="692"/>
    </row>
    <row r="180" spans="1:11" s="523" customFormat="1" ht="24">
      <c r="A180" s="568"/>
      <c r="B180" s="569"/>
      <c r="C180" s="570" t="s">
        <v>1545</v>
      </c>
      <c r="D180" s="571"/>
      <c r="E180" s="572"/>
      <c r="F180" s="573"/>
      <c r="G180" s="594">
        <f>SUM(G153:G179)</f>
        <v>0</v>
      </c>
      <c r="H180" s="706"/>
      <c r="I180" s="706"/>
      <c r="J180" s="706"/>
      <c r="K180" s="706"/>
    </row>
    <row r="181" spans="1:11" s="523" customFormat="1" ht="12">
      <c r="A181" s="546"/>
      <c r="B181" s="547"/>
      <c r="C181" s="548"/>
      <c r="D181" s="549"/>
      <c r="E181" s="550"/>
      <c r="F181" s="551"/>
      <c r="G181" s="552"/>
      <c r="H181" s="706"/>
      <c r="I181" s="706"/>
      <c r="J181" s="706"/>
      <c r="K181" s="706"/>
    </row>
    <row r="182" spans="1:7" s="523" customFormat="1" ht="12">
      <c r="A182" s="546"/>
      <c r="B182" s="547"/>
      <c r="C182" s="548"/>
      <c r="D182" s="549"/>
      <c r="E182" s="550"/>
      <c r="F182" s="551"/>
      <c r="G182" s="552"/>
    </row>
    <row r="183" spans="1:11" s="523" customFormat="1" ht="24">
      <c r="A183" s="520" t="s">
        <v>540</v>
      </c>
      <c r="B183" s="518"/>
      <c r="C183" s="524" t="s">
        <v>1279</v>
      </c>
      <c r="D183" s="525"/>
      <c r="E183" s="526"/>
      <c r="F183" s="527"/>
      <c r="G183" s="553"/>
      <c r="H183" s="675"/>
      <c r="I183" s="675"/>
      <c r="J183" s="675"/>
      <c r="K183" s="675"/>
    </row>
    <row r="184" spans="1:7" s="523" customFormat="1" ht="49.5" customHeight="1">
      <c r="A184" s="554" t="s">
        <v>1546</v>
      </c>
      <c r="B184" s="611" t="s">
        <v>645</v>
      </c>
      <c r="C184" s="707" t="s">
        <v>1547</v>
      </c>
      <c r="D184" s="561" t="s">
        <v>1548</v>
      </c>
      <c r="E184" s="561" t="s">
        <v>17</v>
      </c>
      <c r="F184" s="605"/>
      <c r="G184" s="563">
        <f aca="true" t="shared" si="9" ref="G184:G189">F184*D184</f>
        <v>0</v>
      </c>
    </row>
    <row r="185" spans="1:7" s="523" customFormat="1" ht="12.75">
      <c r="A185" s="554" t="s">
        <v>1549</v>
      </c>
      <c r="B185" s="682">
        <f aca="true" t="shared" si="10" ref="B185:B198">(B184+1)</f>
        <v>2</v>
      </c>
      <c r="C185" s="707" t="s">
        <v>1550</v>
      </c>
      <c r="D185" s="561" t="s">
        <v>1548</v>
      </c>
      <c r="E185" s="561" t="s">
        <v>17</v>
      </c>
      <c r="F185" s="605"/>
      <c r="G185" s="563">
        <f t="shared" si="9"/>
        <v>0</v>
      </c>
    </row>
    <row r="186" spans="1:7" s="656" customFormat="1" ht="15">
      <c r="A186" s="554" t="s">
        <v>1551</v>
      </c>
      <c r="B186" s="693">
        <f t="shared" si="10"/>
        <v>3</v>
      </c>
      <c r="C186" s="708" t="s">
        <v>1552</v>
      </c>
      <c r="D186" s="665">
        <v>1</v>
      </c>
      <c r="E186" s="561" t="s">
        <v>1308</v>
      </c>
      <c r="F186" s="605"/>
      <c r="G186" s="563">
        <f t="shared" si="9"/>
        <v>0</v>
      </c>
    </row>
    <row r="187" spans="1:7" s="656" customFormat="1" ht="15">
      <c r="A187" s="554" t="s">
        <v>1553</v>
      </c>
      <c r="B187" s="682">
        <f t="shared" si="10"/>
        <v>4</v>
      </c>
      <c r="C187" s="708" t="s">
        <v>1554</v>
      </c>
      <c r="D187" s="709">
        <v>1</v>
      </c>
      <c r="E187" s="561" t="s">
        <v>1308</v>
      </c>
      <c r="F187" s="605"/>
      <c r="G187" s="563">
        <f t="shared" si="9"/>
        <v>0</v>
      </c>
    </row>
    <row r="188" spans="1:7" s="523" customFormat="1" ht="33.75">
      <c r="A188" s="554" t="s">
        <v>1555</v>
      </c>
      <c r="B188" s="682">
        <f t="shared" si="10"/>
        <v>5</v>
      </c>
      <c r="C188" s="707" t="s">
        <v>1556</v>
      </c>
      <c r="D188" s="680" t="s">
        <v>1331</v>
      </c>
      <c r="E188" s="561" t="s">
        <v>1308</v>
      </c>
      <c r="F188" s="605"/>
      <c r="G188" s="563">
        <f t="shared" si="9"/>
        <v>0</v>
      </c>
    </row>
    <row r="189" spans="1:7" s="523" customFormat="1" ht="22.5">
      <c r="A189" s="554" t="s">
        <v>1557</v>
      </c>
      <c r="B189" s="601">
        <f t="shared" si="10"/>
        <v>6</v>
      </c>
      <c r="C189" s="560" t="s">
        <v>1558</v>
      </c>
      <c r="D189" s="561" t="s">
        <v>1328</v>
      </c>
      <c r="E189" s="561" t="s">
        <v>1308</v>
      </c>
      <c r="F189" s="605"/>
      <c r="G189" s="563">
        <f t="shared" si="9"/>
        <v>0</v>
      </c>
    </row>
    <row r="190" spans="1:7" s="523" customFormat="1" ht="12.75">
      <c r="A190" s="554" t="s">
        <v>1559</v>
      </c>
      <c r="B190" s="601">
        <f t="shared" si="10"/>
        <v>7</v>
      </c>
      <c r="C190" s="560" t="s">
        <v>1560</v>
      </c>
      <c r="D190" s="561"/>
      <c r="E190" s="561"/>
      <c r="F190" s="605"/>
      <c r="G190" s="563"/>
    </row>
    <row r="191" spans="1:7" s="523" customFormat="1" ht="45">
      <c r="A191" s="554" t="s">
        <v>1561</v>
      </c>
      <c r="B191" s="601">
        <f t="shared" si="10"/>
        <v>8</v>
      </c>
      <c r="C191" s="710" t="s">
        <v>1562</v>
      </c>
      <c r="D191" s="697">
        <v>1</v>
      </c>
      <c r="E191" s="697" t="s">
        <v>1308</v>
      </c>
      <c r="F191" s="605"/>
      <c r="G191" s="563">
        <f aca="true" t="shared" si="11" ref="G191:G197">F191*D191</f>
        <v>0</v>
      </c>
    </row>
    <row r="192" spans="1:7" s="656" customFormat="1" ht="15">
      <c r="A192" s="554" t="s">
        <v>1563</v>
      </c>
      <c r="B192" s="601">
        <f t="shared" si="10"/>
        <v>9</v>
      </c>
      <c r="C192" s="711" t="s">
        <v>1564</v>
      </c>
      <c r="D192" s="561">
        <v>1</v>
      </c>
      <c r="E192" s="561" t="s">
        <v>1308</v>
      </c>
      <c r="F192" s="605"/>
      <c r="G192" s="563">
        <f t="shared" si="11"/>
        <v>0</v>
      </c>
    </row>
    <row r="193" spans="1:7" s="656" customFormat="1" ht="22.5">
      <c r="A193" s="554" t="s">
        <v>1565</v>
      </c>
      <c r="B193" s="682">
        <f t="shared" si="10"/>
        <v>10</v>
      </c>
      <c r="C193" s="712" t="s">
        <v>1566</v>
      </c>
      <c r="D193" s="703">
        <v>1</v>
      </c>
      <c r="E193" s="703" t="s">
        <v>1308</v>
      </c>
      <c r="F193" s="605"/>
      <c r="G193" s="563">
        <f t="shared" si="11"/>
        <v>0</v>
      </c>
    </row>
    <row r="194" spans="1:7" s="656" customFormat="1" ht="22.5">
      <c r="A194" s="554" t="s">
        <v>1567</v>
      </c>
      <c r="B194" s="682">
        <f t="shared" si="10"/>
        <v>11</v>
      </c>
      <c r="C194" s="713" t="s">
        <v>1568</v>
      </c>
      <c r="D194" s="561">
        <v>1</v>
      </c>
      <c r="E194" s="561" t="s">
        <v>1308</v>
      </c>
      <c r="F194" s="605"/>
      <c r="G194" s="563">
        <f t="shared" si="11"/>
        <v>0</v>
      </c>
    </row>
    <row r="195" spans="1:7" s="656" customFormat="1" ht="16.5" customHeight="1">
      <c r="A195" s="554" t="s">
        <v>1569</v>
      </c>
      <c r="B195" s="682">
        <f t="shared" si="10"/>
        <v>12</v>
      </c>
      <c r="C195" s="714" t="s">
        <v>1570</v>
      </c>
      <c r="D195" s="678">
        <v>1</v>
      </c>
      <c r="E195" s="557" t="s">
        <v>1308</v>
      </c>
      <c r="F195" s="605"/>
      <c r="G195" s="559">
        <f t="shared" si="11"/>
        <v>0</v>
      </c>
    </row>
    <row r="196" spans="1:7" s="656" customFormat="1" ht="16.5" customHeight="1">
      <c r="A196" s="554" t="s">
        <v>1571</v>
      </c>
      <c r="B196" s="682">
        <f t="shared" si="10"/>
        <v>13</v>
      </c>
      <c r="C196" s="712" t="s">
        <v>1572</v>
      </c>
      <c r="D196" s="715">
        <v>5</v>
      </c>
      <c r="E196" s="703" t="s">
        <v>1308</v>
      </c>
      <c r="F196" s="605"/>
      <c r="G196" s="563">
        <f t="shared" si="11"/>
        <v>0</v>
      </c>
    </row>
    <row r="197" spans="1:7" s="656" customFormat="1" ht="15">
      <c r="A197" s="554" t="s">
        <v>1573</v>
      </c>
      <c r="B197" s="601">
        <f t="shared" si="10"/>
        <v>14</v>
      </c>
      <c r="C197" s="711" t="s">
        <v>1574</v>
      </c>
      <c r="D197" s="665">
        <v>1</v>
      </c>
      <c r="E197" s="561" t="s">
        <v>1308</v>
      </c>
      <c r="F197" s="605"/>
      <c r="G197" s="563">
        <f t="shared" si="11"/>
        <v>0</v>
      </c>
    </row>
    <row r="198" spans="1:7" s="523" customFormat="1" ht="12.75">
      <c r="A198" s="554" t="s">
        <v>1575</v>
      </c>
      <c r="B198" s="601">
        <f t="shared" si="10"/>
        <v>15</v>
      </c>
      <c r="C198" s="716" t="s">
        <v>1305</v>
      </c>
      <c r="D198" s="717" t="s">
        <v>1293</v>
      </c>
      <c r="E198" s="718" t="s">
        <v>783</v>
      </c>
      <c r="F198" s="605"/>
      <c r="G198" s="705">
        <f>D198/100*SUM(G184:G197)</f>
        <v>0</v>
      </c>
    </row>
    <row r="199" spans="1:7" s="523" customFormat="1" ht="12">
      <c r="A199" s="568"/>
      <c r="B199" s="569"/>
      <c r="C199" s="570" t="s">
        <v>8</v>
      </c>
      <c r="D199" s="571"/>
      <c r="E199" s="572"/>
      <c r="F199" s="573"/>
      <c r="G199" s="594">
        <f>SUM(G184:G198)</f>
        <v>0</v>
      </c>
    </row>
    <row r="200" spans="1:7" s="523" customFormat="1" ht="12">
      <c r="A200" s="546"/>
      <c r="B200" s="547"/>
      <c r="C200" s="548"/>
      <c r="D200" s="549"/>
      <c r="E200" s="550"/>
      <c r="F200" s="551"/>
      <c r="G200" s="552"/>
    </row>
    <row r="201" spans="1:11" s="523" customFormat="1" ht="12">
      <c r="A201" s="546"/>
      <c r="B201" s="547"/>
      <c r="C201" s="548"/>
      <c r="D201" s="549"/>
      <c r="E201" s="550"/>
      <c r="F201" s="551"/>
      <c r="G201" s="552"/>
      <c r="H201" s="706"/>
      <c r="I201" s="706"/>
      <c r="J201" s="706"/>
      <c r="K201" s="706"/>
    </row>
    <row r="202" spans="1:7" s="523" customFormat="1" ht="24">
      <c r="A202" s="520" t="s">
        <v>543</v>
      </c>
      <c r="B202" s="518"/>
      <c r="C202" s="524" t="s">
        <v>1280</v>
      </c>
      <c r="D202" s="525"/>
      <c r="E202" s="526"/>
      <c r="F202" s="527"/>
      <c r="G202" s="553"/>
    </row>
    <row r="203" spans="1:7" s="523" customFormat="1" ht="12.75">
      <c r="A203" s="554" t="s">
        <v>1576</v>
      </c>
      <c r="B203" s="719" t="s">
        <v>645</v>
      </c>
      <c r="C203" s="608" t="s">
        <v>1577</v>
      </c>
      <c r="D203" s="582" t="s">
        <v>1578</v>
      </c>
      <c r="E203" s="582" t="s">
        <v>17</v>
      </c>
      <c r="F203" s="605"/>
      <c r="G203" s="563">
        <f aca="true" t="shared" si="12" ref="G203:G210">F203*D203</f>
        <v>0</v>
      </c>
    </row>
    <row r="204" spans="1:7" s="523" customFormat="1" ht="22.5">
      <c r="A204" s="554" t="s">
        <v>1579</v>
      </c>
      <c r="B204" s="585" t="s">
        <v>647</v>
      </c>
      <c r="C204" s="560" t="s">
        <v>1580</v>
      </c>
      <c r="D204" s="561" t="s">
        <v>1328</v>
      </c>
      <c r="E204" s="561" t="s">
        <v>1308</v>
      </c>
      <c r="F204" s="605"/>
      <c r="G204" s="563">
        <f t="shared" si="12"/>
        <v>0</v>
      </c>
    </row>
    <row r="205" spans="1:7" s="523" customFormat="1" ht="12.75">
      <c r="A205" s="700" t="s">
        <v>1581</v>
      </c>
      <c r="B205" s="585" t="s">
        <v>1293</v>
      </c>
      <c r="C205" s="560" t="s">
        <v>1582</v>
      </c>
      <c r="D205" s="561" t="s">
        <v>1583</v>
      </c>
      <c r="E205" s="561" t="s">
        <v>17</v>
      </c>
      <c r="F205" s="605"/>
      <c r="G205" s="563">
        <f t="shared" si="12"/>
        <v>0</v>
      </c>
    </row>
    <row r="206" spans="1:7" s="523" customFormat="1" ht="33.75">
      <c r="A206" s="554" t="s">
        <v>1584</v>
      </c>
      <c r="B206" s="585" t="s">
        <v>1312</v>
      </c>
      <c r="C206" s="560" t="s">
        <v>1585</v>
      </c>
      <c r="D206" s="561" t="s">
        <v>1324</v>
      </c>
      <c r="E206" s="561" t="s">
        <v>1308</v>
      </c>
      <c r="F206" s="605"/>
      <c r="G206" s="563">
        <f t="shared" si="12"/>
        <v>0</v>
      </c>
    </row>
    <row r="207" spans="1:7" s="523" customFormat="1" ht="22.5">
      <c r="A207" s="554" t="s">
        <v>1586</v>
      </c>
      <c r="B207" s="585" t="s">
        <v>1306</v>
      </c>
      <c r="C207" s="560" t="s">
        <v>1587</v>
      </c>
      <c r="D207" s="561" t="s">
        <v>1312</v>
      </c>
      <c r="E207" s="561" t="s">
        <v>1308</v>
      </c>
      <c r="F207" s="605"/>
      <c r="G207" s="563">
        <f t="shared" si="12"/>
        <v>0</v>
      </c>
    </row>
    <row r="208" spans="1:7" s="523" customFormat="1" ht="22.5">
      <c r="A208" s="554" t="s">
        <v>1588</v>
      </c>
      <c r="B208" s="585" t="s">
        <v>1318</v>
      </c>
      <c r="C208" s="560" t="s">
        <v>1589</v>
      </c>
      <c r="D208" s="561" t="s">
        <v>1324</v>
      </c>
      <c r="E208" s="561" t="s">
        <v>1308</v>
      </c>
      <c r="F208" s="605"/>
      <c r="G208" s="563">
        <f t="shared" si="12"/>
        <v>0</v>
      </c>
    </row>
    <row r="209" spans="1:7" s="523" customFormat="1" ht="22.5">
      <c r="A209" s="554" t="s">
        <v>1590</v>
      </c>
      <c r="B209" s="585" t="s">
        <v>1321</v>
      </c>
      <c r="C209" s="560" t="s">
        <v>1591</v>
      </c>
      <c r="D209" s="561" t="s">
        <v>1312</v>
      </c>
      <c r="E209" s="561" t="s">
        <v>1308</v>
      </c>
      <c r="F209" s="605"/>
      <c r="G209" s="563">
        <f t="shared" si="12"/>
        <v>0</v>
      </c>
    </row>
    <row r="210" spans="1:7" s="523" customFormat="1" ht="12.75">
      <c r="A210" s="554" t="s">
        <v>1592</v>
      </c>
      <c r="B210" s="585" t="s">
        <v>1324</v>
      </c>
      <c r="C210" s="560" t="s">
        <v>1593</v>
      </c>
      <c r="D210" s="561">
        <v>1</v>
      </c>
      <c r="E210" s="561" t="s">
        <v>1308</v>
      </c>
      <c r="F210" s="605"/>
      <c r="G210" s="563">
        <f t="shared" si="12"/>
        <v>0</v>
      </c>
    </row>
    <row r="211" spans="1:7" s="523" customFormat="1" ht="12.75">
      <c r="A211" s="554" t="s">
        <v>1594</v>
      </c>
      <c r="B211" s="585" t="s">
        <v>1328</v>
      </c>
      <c r="C211" s="564" t="s">
        <v>1305</v>
      </c>
      <c r="D211" s="565" t="s">
        <v>1293</v>
      </c>
      <c r="E211" s="561" t="s">
        <v>783</v>
      </c>
      <c r="F211" s="605"/>
      <c r="G211" s="705">
        <f>D211/100*SUM(G203:G210)</f>
        <v>0</v>
      </c>
    </row>
    <row r="212" spans="1:7" s="523" customFormat="1" ht="12">
      <c r="A212" s="568"/>
      <c r="B212" s="569"/>
      <c r="C212" s="570" t="s">
        <v>8</v>
      </c>
      <c r="D212" s="571"/>
      <c r="E212" s="572"/>
      <c r="F212" s="573"/>
      <c r="G212" s="574">
        <f>SUM(G203:G211)</f>
        <v>0</v>
      </c>
    </row>
    <row r="213" spans="1:7" s="523" customFormat="1" ht="12">
      <c r="A213" s="546"/>
      <c r="B213" s="547"/>
      <c r="C213" s="548"/>
      <c r="D213" s="549"/>
      <c r="E213" s="550"/>
      <c r="F213" s="551"/>
      <c r="G213" s="552"/>
    </row>
    <row r="214" spans="1:7" ht="12">
      <c r="A214" s="546"/>
      <c r="B214" s="547"/>
      <c r="C214" s="548"/>
      <c r="D214" s="549"/>
      <c r="E214" s="550"/>
      <c r="F214" s="551"/>
      <c r="G214" s="552"/>
    </row>
    <row r="215" spans="1:7" s="523" customFormat="1" ht="29.25" customHeight="1">
      <c r="A215" s="720" t="s">
        <v>545</v>
      </c>
      <c r="B215" s="518"/>
      <c r="C215" s="524" t="s">
        <v>1281</v>
      </c>
      <c r="D215" s="525"/>
      <c r="E215" s="526"/>
      <c r="F215" s="527"/>
      <c r="G215" s="579"/>
    </row>
    <row r="216" spans="1:7" s="523" customFormat="1" ht="132.75" customHeight="1">
      <c r="A216" s="554" t="s">
        <v>1595</v>
      </c>
      <c r="B216" s="601">
        <v>1</v>
      </c>
      <c r="C216" s="721" t="s">
        <v>1596</v>
      </c>
      <c r="D216" s="561" t="s">
        <v>1375</v>
      </c>
      <c r="E216" s="561" t="s">
        <v>750</v>
      </c>
      <c r="F216" s="605"/>
      <c r="G216" s="600">
        <f aca="true" t="shared" si="13" ref="G216:G223">F216*D216</f>
        <v>0</v>
      </c>
    </row>
    <row r="217" spans="1:7" s="523" customFormat="1" ht="69.75" customHeight="1">
      <c r="A217" s="554" t="s">
        <v>1597</v>
      </c>
      <c r="B217" s="682">
        <f aca="true" t="shared" si="14" ref="B217:B224">(B216+1)</f>
        <v>2</v>
      </c>
      <c r="C217" s="722" t="s">
        <v>1598</v>
      </c>
      <c r="D217" s="561" t="s">
        <v>647</v>
      </c>
      <c r="E217" s="561" t="s">
        <v>1308</v>
      </c>
      <c r="F217" s="605"/>
      <c r="G217" s="563">
        <f t="shared" si="13"/>
        <v>0</v>
      </c>
    </row>
    <row r="218" spans="1:7" s="523" customFormat="1" ht="69.75" customHeight="1">
      <c r="A218" s="554" t="s">
        <v>1599</v>
      </c>
      <c r="B218" s="682">
        <f t="shared" si="14"/>
        <v>3</v>
      </c>
      <c r="C218" s="722" t="s">
        <v>1600</v>
      </c>
      <c r="D218" s="561" t="s">
        <v>1293</v>
      </c>
      <c r="E218" s="561" t="s">
        <v>1308</v>
      </c>
      <c r="F218" s="605"/>
      <c r="G218" s="563">
        <f t="shared" si="13"/>
        <v>0</v>
      </c>
    </row>
    <row r="219" spans="1:7" s="523" customFormat="1" ht="43.5" customHeight="1">
      <c r="A219" s="554" t="s">
        <v>1601</v>
      </c>
      <c r="B219" s="682">
        <f t="shared" si="14"/>
        <v>4</v>
      </c>
      <c r="C219" s="723" t="s">
        <v>1602</v>
      </c>
      <c r="D219" s="561" t="s">
        <v>1603</v>
      </c>
      <c r="E219" s="561" t="s">
        <v>750</v>
      </c>
      <c r="F219" s="605"/>
      <c r="G219" s="563">
        <f t="shared" si="13"/>
        <v>0</v>
      </c>
    </row>
    <row r="220" spans="1:7" s="523" customFormat="1" ht="40.5" customHeight="1">
      <c r="A220" s="554" t="s">
        <v>1604</v>
      </c>
      <c r="B220" s="682">
        <f t="shared" si="14"/>
        <v>5</v>
      </c>
      <c r="C220" s="722" t="s">
        <v>1605</v>
      </c>
      <c r="D220" s="561" t="s">
        <v>1375</v>
      </c>
      <c r="E220" s="561" t="s">
        <v>750</v>
      </c>
      <c r="F220" s="605"/>
      <c r="G220" s="563">
        <f t="shared" si="13"/>
        <v>0</v>
      </c>
    </row>
    <row r="221" spans="1:7" s="523" customFormat="1" ht="30" customHeight="1">
      <c r="A221" s="554" t="s">
        <v>1606</v>
      </c>
      <c r="B221" s="682">
        <f t="shared" si="14"/>
        <v>6</v>
      </c>
      <c r="C221" s="722" t="s">
        <v>1607</v>
      </c>
      <c r="D221" s="561" t="s">
        <v>1359</v>
      </c>
      <c r="E221" s="561" t="s">
        <v>750</v>
      </c>
      <c r="F221" s="605"/>
      <c r="G221" s="563">
        <f t="shared" si="13"/>
        <v>0</v>
      </c>
    </row>
    <row r="222" spans="1:7" s="523" customFormat="1" ht="30" customHeight="1">
      <c r="A222" s="554" t="s">
        <v>1608</v>
      </c>
      <c r="B222" s="682">
        <f t="shared" si="14"/>
        <v>7</v>
      </c>
      <c r="C222" s="722" t="s">
        <v>1609</v>
      </c>
      <c r="D222" s="561" t="s">
        <v>645</v>
      </c>
      <c r="E222" s="561" t="s">
        <v>1308</v>
      </c>
      <c r="F222" s="605"/>
      <c r="G222" s="563">
        <f t="shared" si="13"/>
        <v>0</v>
      </c>
    </row>
    <row r="223" spans="1:7" s="523" customFormat="1" ht="30" customHeight="1">
      <c r="A223" s="554" t="s">
        <v>1610</v>
      </c>
      <c r="B223" s="682">
        <f t="shared" si="14"/>
        <v>8</v>
      </c>
      <c r="C223" s="722" t="s">
        <v>1611</v>
      </c>
      <c r="D223" s="561" t="s">
        <v>645</v>
      </c>
      <c r="E223" s="561" t="s">
        <v>1308</v>
      </c>
      <c r="F223" s="605"/>
      <c r="G223" s="563">
        <f t="shared" si="13"/>
        <v>0</v>
      </c>
    </row>
    <row r="224" spans="1:7" s="523" customFormat="1" ht="17.25" customHeight="1">
      <c r="A224" s="554" t="s">
        <v>1612</v>
      </c>
      <c r="B224" s="682">
        <f t="shared" si="14"/>
        <v>9</v>
      </c>
      <c r="C224" s="564" t="s">
        <v>1305</v>
      </c>
      <c r="D224" s="565" t="s">
        <v>1293</v>
      </c>
      <c r="E224" s="565" t="s">
        <v>783</v>
      </c>
      <c r="F224" s="605"/>
      <c r="G224" s="705">
        <f>D224/100*SUM(G216:G223)</f>
        <v>0</v>
      </c>
    </row>
    <row r="225" spans="1:7" s="523" customFormat="1" ht="24">
      <c r="A225" s="568"/>
      <c r="B225" s="569"/>
      <c r="C225" s="570" t="s">
        <v>1613</v>
      </c>
      <c r="D225" s="571"/>
      <c r="E225" s="572"/>
      <c r="F225" s="573"/>
      <c r="G225" s="574">
        <f>SUM(G216:G224)</f>
        <v>0</v>
      </c>
    </row>
    <row r="226" spans="1:7" s="523" customFormat="1" ht="12">
      <c r="A226" s="546"/>
      <c r="B226" s="547"/>
      <c r="C226" s="548"/>
      <c r="D226" s="549"/>
      <c r="E226" s="550"/>
      <c r="F226" s="551"/>
      <c r="G226" s="552"/>
    </row>
    <row r="227" spans="1:7" ht="12">
      <c r="A227" s="546"/>
      <c r="B227" s="547"/>
      <c r="C227" s="548"/>
      <c r="D227" s="549"/>
      <c r="E227" s="550"/>
      <c r="F227" s="551"/>
      <c r="G227" s="552"/>
    </row>
    <row r="228" spans="1:7" s="523" customFormat="1" ht="29.25" customHeight="1">
      <c r="A228" s="720" t="s">
        <v>547</v>
      </c>
      <c r="B228" s="518"/>
      <c r="C228" s="524" t="s">
        <v>1282</v>
      </c>
      <c r="D228" s="525"/>
      <c r="E228" s="526"/>
      <c r="F228" s="527"/>
      <c r="G228" s="579"/>
    </row>
    <row r="229" spans="1:7" s="523" customFormat="1" ht="45" customHeight="1">
      <c r="A229" s="554" t="s">
        <v>1614</v>
      </c>
      <c r="B229" s="673">
        <v>1</v>
      </c>
      <c r="C229" s="724" t="s">
        <v>1615</v>
      </c>
      <c r="D229" s="561" t="s">
        <v>1423</v>
      </c>
      <c r="E229" s="561" t="s">
        <v>750</v>
      </c>
      <c r="F229" s="605"/>
      <c r="G229" s="600">
        <f aca="true" t="shared" si="15" ref="G229:G239">F229*D229</f>
        <v>0</v>
      </c>
    </row>
    <row r="230" spans="1:7" s="523" customFormat="1" ht="26.25" customHeight="1">
      <c r="A230" s="554" t="s">
        <v>1616</v>
      </c>
      <c r="B230" s="682">
        <f aca="true" t="shared" si="16" ref="B230:B240">(B229+1)</f>
        <v>2</v>
      </c>
      <c r="C230" s="725" t="s">
        <v>1467</v>
      </c>
      <c r="D230" s="561" t="s">
        <v>645</v>
      </c>
      <c r="E230" s="561" t="s">
        <v>1308</v>
      </c>
      <c r="F230" s="605"/>
      <c r="G230" s="563">
        <f t="shared" si="15"/>
        <v>0</v>
      </c>
    </row>
    <row r="231" spans="1:7" s="523" customFormat="1" ht="19.5" customHeight="1">
      <c r="A231" s="554" t="s">
        <v>1617</v>
      </c>
      <c r="B231" s="682">
        <f t="shared" si="16"/>
        <v>3</v>
      </c>
      <c r="C231" s="726" t="s">
        <v>1618</v>
      </c>
      <c r="D231" s="561" t="s">
        <v>1324</v>
      </c>
      <c r="E231" s="561" t="s">
        <v>1308</v>
      </c>
      <c r="F231" s="605"/>
      <c r="G231" s="563">
        <f t="shared" si="15"/>
        <v>0</v>
      </c>
    </row>
    <row r="232" spans="1:7" s="523" customFormat="1" ht="129" customHeight="1">
      <c r="A232" s="554" t="s">
        <v>1619</v>
      </c>
      <c r="B232" s="682">
        <f t="shared" si="16"/>
        <v>4</v>
      </c>
      <c r="C232" s="721" t="s">
        <v>1620</v>
      </c>
      <c r="D232" s="561" t="s">
        <v>1314</v>
      </c>
      <c r="E232" s="561" t="s">
        <v>750</v>
      </c>
      <c r="F232" s="605"/>
      <c r="G232" s="563">
        <f t="shared" si="15"/>
        <v>0</v>
      </c>
    </row>
    <row r="233" spans="1:7" s="523" customFormat="1" ht="207" customHeight="1">
      <c r="A233" s="554" t="s">
        <v>1621</v>
      </c>
      <c r="B233" s="682">
        <f t="shared" si="16"/>
        <v>5</v>
      </c>
      <c r="C233" s="727" t="s">
        <v>1622</v>
      </c>
      <c r="D233" s="561" t="s">
        <v>647</v>
      </c>
      <c r="E233" s="561" t="s">
        <v>1308</v>
      </c>
      <c r="F233" s="605"/>
      <c r="G233" s="563">
        <f t="shared" si="15"/>
        <v>0</v>
      </c>
    </row>
    <row r="234" spans="1:7" s="523" customFormat="1" ht="120" customHeight="1">
      <c r="A234" s="554" t="s">
        <v>1623</v>
      </c>
      <c r="B234" s="682">
        <f t="shared" si="16"/>
        <v>6</v>
      </c>
      <c r="C234" s="728" t="s">
        <v>1624</v>
      </c>
      <c r="D234" s="561" t="s">
        <v>647</v>
      </c>
      <c r="E234" s="561" t="s">
        <v>1308</v>
      </c>
      <c r="F234" s="605"/>
      <c r="G234" s="563">
        <f t="shared" si="15"/>
        <v>0</v>
      </c>
    </row>
    <row r="235" spans="1:7" s="523" customFormat="1" ht="54.75" customHeight="1">
      <c r="A235" s="554" t="s">
        <v>1625</v>
      </c>
      <c r="B235" s="682">
        <f t="shared" si="16"/>
        <v>7</v>
      </c>
      <c r="C235" s="729" t="s">
        <v>1626</v>
      </c>
      <c r="D235" s="561" t="s">
        <v>647</v>
      </c>
      <c r="E235" s="561" t="s">
        <v>1308</v>
      </c>
      <c r="F235" s="605"/>
      <c r="G235" s="563">
        <f t="shared" si="15"/>
        <v>0</v>
      </c>
    </row>
    <row r="236" spans="1:7" s="523" customFormat="1" ht="29.25" customHeight="1">
      <c r="A236" s="554" t="s">
        <v>1627</v>
      </c>
      <c r="B236" s="682">
        <f t="shared" si="16"/>
        <v>8</v>
      </c>
      <c r="C236" s="730" t="s">
        <v>1628</v>
      </c>
      <c r="D236" s="561" t="s">
        <v>647</v>
      </c>
      <c r="E236" s="561" t="s">
        <v>1308</v>
      </c>
      <c r="F236" s="605"/>
      <c r="G236" s="563">
        <f t="shared" si="15"/>
        <v>0</v>
      </c>
    </row>
    <row r="237" spans="1:7" s="523" customFormat="1" ht="30" customHeight="1">
      <c r="A237" s="554" t="s">
        <v>1629</v>
      </c>
      <c r="B237" s="682">
        <f t="shared" si="16"/>
        <v>9</v>
      </c>
      <c r="C237" s="727" t="s">
        <v>1630</v>
      </c>
      <c r="D237" s="561" t="s">
        <v>647</v>
      </c>
      <c r="E237" s="561" t="s">
        <v>1308</v>
      </c>
      <c r="F237" s="605"/>
      <c r="G237" s="563">
        <f t="shared" si="15"/>
        <v>0</v>
      </c>
    </row>
    <row r="238" spans="1:7" s="523" customFormat="1" ht="69.75" customHeight="1">
      <c r="A238" s="554" t="s">
        <v>1631</v>
      </c>
      <c r="B238" s="682">
        <f t="shared" si="16"/>
        <v>10</v>
      </c>
      <c r="C238" s="722" t="s">
        <v>1632</v>
      </c>
      <c r="D238" s="561" t="s">
        <v>647</v>
      </c>
      <c r="E238" s="561" t="s">
        <v>1308</v>
      </c>
      <c r="F238" s="605"/>
      <c r="G238" s="563">
        <f t="shared" si="15"/>
        <v>0</v>
      </c>
    </row>
    <row r="239" spans="1:7" s="523" customFormat="1" ht="16.5" customHeight="1">
      <c r="A239" s="554" t="s">
        <v>1633</v>
      </c>
      <c r="B239" s="682">
        <f t="shared" si="16"/>
        <v>11</v>
      </c>
      <c r="C239" s="722" t="s">
        <v>1634</v>
      </c>
      <c r="D239" s="561" t="s">
        <v>647</v>
      </c>
      <c r="E239" s="561" t="s">
        <v>1308</v>
      </c>
      <c r="F239" s="605"/>
      <c r="G239" s="563">
        <f t="shared" si="15"/>
        <v>0</v>
      </c>
    </row>
    <row r="240" spans="1:7" s="523" customFormat="1" ht="17.25" customHeight="1">
      <c r="A240" s="554" t="s">
        <v>1635</v>
      </c>
      <c r="B240" s="682">
        <f t="shared" si="16"/>
        <v>12</v>
      </c>
      <c r="C240" s="564" t="s">
        <v>1305</v>
      </c>
      <c r="D240" s="565" t="s">
        <v>1293</v>
      </c>
      <c r="E240" s="565" t="s">
        <v>783</v>
      </c>
      <c r="F240" s="605"/>
      <c r="G240" s="705">
        <f>D240/100*SUM(G229:G239)</f>
        <v>0</v>
      </c>
    </row>
    <row r="241" spans="1:7" s="523" customFormat="1" ht="24">
      <c r="A241" s="568"/>
      <c r="B241" s="569"/>
      <c r="C241" s="570" t="s">
        <v>1613</v>
      </c>
      <c r="D241" s="571"/>
      <c r="E241" s="572"/>
      <c r="F241" s="573"/>
      <c r="G241" s="574">
        <f>SUM(G229:G240)</f>
        <v>0</v>
      </c>
    </row>
    <row r="242" spans="1:7" s="523" customFormat="1" ht="12">
      <c r="A242" s="546"/>
      <c r="B242" s="547"/>
      <c r="C242" s="548"/>
      <c r="D242" s="549"/>
      <c r="E242" s="550"/>
      <c r="F242" s="551"/>
      <c r="G242" s="552"/>
    </row>
    <row r="243" spans="1:7" ht="12">
      <c r="A243" s="546"/>
      <c r="B243" s="547"/>
      <c r="C243" s="548"/>
      <c r="D243" s="549"/>
      <c r="E243" s="550"/>
      <c r="F243" s="551"/>
      <c r="G243" s="552"/>
    </row>
    <row r="244" spans="1:7" s="523" customFormat="1" ht="29.25" customHeight="1">
      <c r="A244" s="720" t="s">
        <v>584</v>
      </c>
      <c r="B244" s="518"/>
      <c r="C244" s="524" t="s">
        <v>1283</v>
      </c>
      <c r="D244" s="525"/>
      <c r="E244" s="526"/>
      <c r="F244" s="527"/>
      <c r="G244" s="579"/>
    </row>
    <row r="245" spans="1:7" s="523" customFormat="1" ht="33.75">
      <c r="A245" s="554" t="s">
        <v>1636</v>
      </c>
      <c r="B245" s="607" t="s">
        <v>645</v>
      </c>
      <c r="C245" s="560" t="s">
        <v>1637</v>
      </c>
      <c r="D245" s="582">
        <v>1</v>
      </c>
      <c r="E245" s="582" t="s">
        <v>1308</v>
      </c>
      <c r="F245" s="731"/>
      <c r="G245" s="732">
        <f aca="true" t="shared" si="17" ref="G245:G251">F245*D245</f>
        <v>0</v>
      </c>
    </row>
    <row r="246" spans="1:7" s="523" customFormat="1" ht="22.5">
      <c r="A246" s="554" t="s">
        <v>1638</v>
      </c>
      <c r="B246" s="682">
        <f aca="true" t="shared" si="18" ref="B246:B252">(B245+1)</f>
        <v>2</v>
      </c>
      <c r="C246" s="560" t="s">
        <v>1639</v>
      </c>
      <c r="D246" s="561" t="s">
        <v>645</v>
      </c>
      <c r="E246" s="561" t="s">
        <v>1308</v>
      </c>
      <c r="F246" s="733"/>
      <c r="G246" s="734">
        <f t="shared" si="17"/>
        <v>0</v>
      </c>
    </row>
    <row r="247" spans="1:7" s="523" customFormat="1" ht="144" customHeight="1">
      <c r="A247" s="554" t="s">
        <v>1640</v>
      </c>
      <c r="B247" s="682">
        <f t="shared" si="18"/>
        <v>3</v>
      </c>
      <c r="C247" s="721" t="s">
        <v>1641</v>
      </c>
      <c r="D247" s="561" t="s">
        <v>1375</v>
      </c>
      <c r="E247" s="561" t="s">
        <v>750</v>
      </c>
      <c r="F247" s="605"/>
      <c r="G247" s="563">
        <f t="shared" si="17"/>
        <v>0</v>
      </c>
    </row>
    <row r="248" spans="1:7" s="523" customFormat="1" ht="69.75" customHeight="1">
      <c r="A248" s="554" t="s">
        <v>1642</v>
      </c>
      <c r="B248" s="682">
        <f t="shared" si="18"/>
        <v>4</v>
      </c>
      <c r="C248" s="722" t="s">
        <v>1643</v>
      </c>
      <c r="D248" s="561" t="s">
        <v>1293</v>
      </c>
      <c r="E248" s="561" t="s">
        <v>1308</v>
      </c>
      <c r="F248" s="605"/>
      <c r="G248" s="563">
        <f t="shared" si="17"/>
        <v>0</v>
      </c>
    </row>
    <row r="249" spans="1:7" s="523" customFormat="1" ht="69.75" customHeight="1">
      <c r="A249" s="554" t="s">
        <v>1644</v>
      </c>
      <c r="B249" s="682">
        <f t="shared" si="18"/>
        <v>5</v>
      </c>
      <c r="C249" s="722" t="s">
        <v>1645</v>
      </c>
      <c r="D249" s="561" t="s">
        <v>645</v>
      </c>
      <c r="E249" s="561" t="s">
        <v>1308</v>
      </c>
      <c r="F249" s="605"/>
      <c r="G249" s="563">
        <f t="shared" si="17"/>
        <v>0</v>
      </c>
    </row>
    <row r="250" spans="1:7" s="523" customFormat="1" ht="43.5" customHeight="1">
      <c r="A250" s="554" t="s">
        <v>1646</v>
      </c>
      <c r="B250" s="682">
        <f t="shared" si="18"/>
        <v>6</v>
      </c>
      <c r="C250" s="723" t="s">
        <v>1602</v>
      </c>
      <c r="D250" s="561" t="s">
        <v>1647</v>
      </c>
      <c r="E250" s="561" t="s">
        <v>750</v>
      </c>
      <c r="F250" s="605"/>
      <c r="G250" s="563">
        <f t="shared" si="17"/>
        <v>0</v>
      </c>
    </row>
    <row r="251" spans="1:7" s="523" customFormat="1" ht="40.5" customHeight="1">
      <c r="A251" s="554" t="s">
        <v>1648</v>
      </c>
      <c r="B251" s="682">
        <f t="shared" si="18"/>
        <v>7</v>
      </c>
      <c r="C251" s="722" t="s">
        <v>1649</v>
      </c>
      <c r="D251" s="561" t="s">
        <v>1647</v>
      </c>
      <c r="E251" s="561" t="s">
        <v>750</v>
      </c>
      <c r="F251" s="605"/>
      <c r="G251" s="563">
        <f t="shared" si="17"/>
        <v>0</v>
      </c>
    </row>
    <row r="252" spans="1:7" s="523" customFormat="1" ht="17.25" customHeight="1">
      <c r="A252" s="554" t="s">
        <v>1650</v>
      </c>
      <c r="B252" s="682">
        <f t="shared" si="18"/>
        <v>8</v>
      </c>
      <c r="C252" s="564" t="s">
        <v>1305</v>
      </c>
      <c r="D252" s="565" t="s">
        <v>1293</v>
      </c>
      <c r="E252" s="565" t="s">
        <v>783</v>
      </c>
      <c r="F252" s="605"/>
      <c r="G252" s="705">
        <f>D252/100*SUM(G245:G251)</f>
        <v>0</v>
      </c>
    </row>
    <row r="253" spans="1:7" s="523" customFormat="1" ht="24">
      <c r="A253" s="568"/>
      <c r="B253" s="569"/>
      <c r="C253" s="570" t="s">
        <v>1613</v>
      </c>
      <c r="D253" s="571"/>
      <c r="E253" s="572"/>
      <c r="F253" s="573"/>
      <c r="G253" s="574">
        <f>SUM(G245:G252)</f>
        <v>0</v>
      </c>
    </row>
    <row r="254" spans="1:7" s="523" customFormat="1" ht="12">
      <c r="A254" s="622"/>
      <c r="B254" s="623"/>
      <c r="C254" s="735"/>
      <c r="D254" s="658"/>
      <c r="E254" s="659"/>
      <c r="F254" s="660"/>
      <c r="G254" s="661"/>
    </row>
    <row r="255" spans="1:7" s="523" customFormat="1" ht="12">
      <c r="A255" s="546"/>
      <c r="B255" s="547"/>
      <c r="C255" s="548"/>
      <c r="D255" s="549"/>
      <c r="E255" s="550"/>
      <c r="F255" s="551"/>
      <c r="G255" s="552"/>
    </row>
    <row r="256" spans="1:7" s="523" customFormat="1" ht="12">
      <c r="A256" s="546"/>
      <c r="B256" s="547"/>
      <c r="C256" s="548"/>
      <c r="D256" s="549"/>
      <c r="E256" s="550"/>
      <c r="F256" s="551"/>
      <c r="G256" s="552"/>
    </row>
    <row r="257" spans="1:7" s="523" customFormat="1" ht="12">
      <c r="A257" s="546"/>
      <c r="B257" s="547"/>
      <c r="C257" s="548"/>
      <c r="D257" s="549"/>
      <c r="E257" s="550"/>
      <c r="F257" s="551"/>
      <c r="G257" s="552"/>
    </row>
    <row r="258" spans="1:7" s="523" customFormat="1" ht="12">
      <c r="A258" s="546"/>
      <c r="B258" s="547"/>
      <c r="C258" s="548"/>
      <c r="D258" s="549"/>
      <c r="E258" s="550"/>
      <c r="F258" s="551"/>
      <c r="G258" s="552"/>
    </row>
    <row r="259" spans="1:7" s="523" customFormat="1" ht="12">
      <c r="A259" s="624"/>
      <c r="B259" s="604"/>
      <c r="C259" s="736"/>
      <c r="D259" s="591"/>
      <c r="E259" s="592"/>
      <c r="F259" s="593"/>
      <c r="G259" s="625"/>
    </row>
    <row r="260" spans="1:7" ht="12">
      <c r="A260" s="672" t="s">
        <v>587</v>
      </c>
      <c r="B260" s="518"/>
      <c r="C260" s="524" t="s">
        <v>1284</v>
      </c>
      <c r="D260" s="525"/>
      <c r="E260" s="526"/>
      <c r="F260" s="527"/>
      <c r="G260" s="553"/>
    </row>
    <row r="261" spans="1:7" ht="22.5">
      <c r="A261" s="554" t="s">
        <v>1651</v>
      </c>
      <c r="B261" s="601">
        <v>1</v>
      </c>
      <c r="C261" s="608" t="s">
        <v>1652</v>
      </c>
      <c r="D261" s="582">
        <v>1</v>
      </c>
      <c r="E261" s="561" t="s">
        <v>1308</v>
      </c>
      <c r="F261" s="605"/>
      <c r="G261" s="563">
        <f aca="true" t="shared" si="19" ref="G261:G269">F261*D261</f>
        <v>0</v>
      </c>
    </row>
    <row r="262" spans="1:7" ht="12.75">
      <c r="A262" s="554" t="s">
        <v>1653</v>
      </c>
      <c r="B262" s="682">
        <f aca="true" t="shared" si="20" ref="B262:B269">(B261+1)</f>
        <v>2</v>
      </c>
      <c r="C262" s="560" t="s">
        <v>1654</v>
      </c>
      <c r="D262" s="561">
        <v>1</v>
      </c>
      <c r="E262" s="561" t="s">
        <v>1308</v>
      </c>
      <c r="F262" s="605"/>
      <c r="G262" s="563">
        <f t="shared" si="19"/>
        <v>0</v>
      </c>
    </row>
    <row r="263" spans="1:7" ht="12.75">
      <c r="A263" s="554" t="s">
        <v>1655</v>
      </c>
      <c r="B263" s="682">
        <f t="shared" si="20"/>
        <v>3</v>
      </c>
      <c r="C263" s="560" t="s">
        <v>1656</v>
      </c>
      <c r="D263" s="561" t="s">
        <v>1465</v>
      </c>
      <c r="E263" s="561" t="s">
        <v>45</v>
      </c>
      <c r="F263" s="605"/>
      <c r="G263" s="563">
        <f t="shared" si="19"/>
        <v>0</v>
      </c>
    </row>
    <row r="264" spans="1:7" s="523" customFormat="1" ht="22.5">
      <c r="A264" s="554" t="s">
        <v>1657</v>
      </c>
      <c r="B264" s="682">
        <f t="shared" si="20"/>
        <v>4</v>
      </c>
      <c r="C264" s="556" t="s">
        <v>1658</v>
      </c>
      <c r="D264" s="557">
        <v>1</v>
      </c>
      <c r="E264" s="561" t="s">
        <v>1308</v>
      </c>
      <c r="F264" s="605"/>
      <c r="G264" s="563">
        <f t="shared" si="19"/>
        <v>0</v>
      </c>
    </row>
    <row r="265" spans="1:7" s="523" customFormat="1" ht="12.75">
      <c r="A265" s="554" t="s">
        <v>1659</v>
      </c>
      <c r="B265" s="682">
        <f t="shared" si="20"/>
        <v>5</v>
      </c>
      <c r="C265" s="556" t="s">
        <v>1660</v>
      </c>
      <c r="D265" s="557">
        <v>1</v>
      </c>
      <c r="E265" s="561" t="s">
        <v>1308</v>
      </c>
      <c r="F265" s="605"/>
      <c r="G265" s="563">
        <f t="shared" si="19"/>
        <v>0</v>
      </c>
    </row>
    <row r="266" spans="1:7" ht="12.75">
      <c r="A266" s="554" t="s">
        <v>1661</v>
      </c>
      <c r="B266" s="682">
        <f t="shared" si="20"/>
        <v>6</v>
      </c>
      <c r="C266" s="560" t="s">
        <v>1662</v>
      </c>
      <c r="D266" s="561" t="s">
        <v>1324</v>
      </c>
      <c r="E266" s="561" t="s">
        <v>45</v>
      </c>
      <c r="F266" s="605"/>
      <c r="G266" s="563">
        <f t="shared" si="19"/>
        <v>0</v>
      </c>
    </row>
    <row r="267" spans="1:7" ht="22.5">
      <c r="A267" s="554" t="s">
        <v>1663</v>
      </c>
      <c r="B267" s="682">
        <f t="shared" si="20"/>
        <v>7</v>
      </c>
      <c r="C267" s="560" t="s">
        <v>1664</v>
      </c>
      <c r="D267" s="561" t="s">
        <v>1324</v>
      </c>
      <c r="E267" s="561" t="s">
        <v>45</v>
      </c>
      <c r="F267" s="605"/>
      <c r="G267" s="563">
        <f t="shared" si="19"/>
        <v>0</v>
      </c>
    </row>
    <row r="268" spans="1:7" ht="22.5">
      <c r="A268" s="554" t="s">
        <v>1665</v>
      </c>
      <c r="B268" s="682">
        <f t="shared" si="20"/>
        <v>8</v>
      </c>
      <c r="C268" s="560" t="s">
        <v>1666</v>
      </c>
      <c r="D268" s="561">
        <v>1</v>
      </c>
      <c r="E268" s="561" t="s">
        <v>1308</v>
      </c>
      <c r="F268" s="605"/>
      <c r="G268" s="563">
        <f t="shared" si="19"/>
        <v>0</v>
      </c>
    </row>
    <row r="269" spans="1:7" ht="22.5">
      <c r="A269" s="554" t="s">
        <v>1667</v>
      </c>
      <c r="B269" s="682">
        <f t="shared" si="20"/>
        <v>9</v>
      </c>
      <c r="C269" s="564" t="s">
        <v>1668</v>
      </c>
      <c r="D269" s="565" t="s">
        <v>645</v>
      </c>
      <c r="E269" s="561" t="s">
        <v>1308</v>
      </c>
      <c r="F269" s="605"/>
      <c r="G269" s="563">
        <f t="shared" si="19"/>
        <v>0</v>
      </c>
    </row>
    <row r="270" spans="1:7" ht="12">
      <c r="A270" s="568"/>
      <c r="B270" s="569"/>
      <c r="C270" s="570" t="s">
        <v>1669</v>
      </c>
      <c r="D270" s="571"/>
      <c r="E270" s="572"/>
      <c r="F270" s="573"/>
      <c r="G270" s="574">
        <f>SUM(G261:G269)</f>
        <v>0</v>
      </c>
    </row>
    <row r="271" spans="1:7" ht="12">
      <c r="A271" s="546"/>
      <c r="B271" s="547"/>
      <c r="C271" s="548"/>
      <c r="D271" s="549"/>
      <c r="E271" s="550"/>
      <c r="F271" s="551"/>
      <c r="G271" s="552"/>
    </row>
  </sheetData>
  <sheetProtection selectLockedCells="1" selectUnlockedCells="1"/>
  <mergeCells count="1">
    <mergeCell ref="A1:G2"/>
  </mergeCells>
  <printOptions/>
  <pageMargins left="0.7" right="0.7" top="0.2798611111111111" bottom="0.8798611111111111" header="0.5118055555555555" footer="0.5118055555555555"/>
  <pageSetup horizontalDpi="300" verticalDpi="300" orientation="portrait" paperSize="9" scale="90" r:id="rId1"/>
</worksheet>
</file>

<file path=xl/worksheets/sheet35.xml><?xml version="1.0" encoding="utf-8"?>
<worksheet xmlns="http://schemas.openxmlformats.org/spreadsheetml/2006/main" xmlns:r="http://schemas.openxmlformats.org/officeDocument/2006/relationships">
  <sheetPr>
    <tabColor indexed="19"/>
    <pageSetUpPr fitToPage="1"/>
  </sheetPr>
  <dimension ref="A1:F19"/>
  <sheetViews>
    <sheetView zoomScale="85" zoomScaleNormal="85" workbookViewId="0" topLeftCell="A1">
      <selection activeCell="A1" sqref="A1"/>
    </sheetView>
  </sheetViews>
  <sheetFormatPr defaultColWidth="9.125" defaultRowHeight="12.75"/>
  <cols>
    <col min="1" max="1" width="7.50390625" style="1" customWidth="1"/>
    <col min="2" max="4" width="9.00390625" style="2" customWidth="1"/>
    <col min="5" max="5" width="26.875" style="2" customWidth="1"/>
    <col min="6" max="6" width="15.375" style="3" customWidth="1"/>
    <col min="7" max="8" width="15.375" style="2" customWidth="1"/>
    <col min="9" max="254" width="9.00390625" style="2" customWidth="1"/>
    <col min="255" max="16384" width="9.125" style="2" customWidth="1"/>
  </cols>
  <sheetData>
    <row r="1" spans="1:6" ht="15">
      <c r="A1" s="4"/>
      <c r="B1" s="8" t="s">
        <v>0</v>
      </c>
      <c r="C1" s="5"/>
      <c r="D1" s="6"/>
      <c r="E1" s="6"/>
      <c r="F1" s="7"/>
    </row>
    <row r="2" spans="1:6" ht="15">
      <c r="A2" s="4"/>
      <c r="B2" s="9" t="s">
        <v>1</v>
      </c>
      <c r="C2" s="5"/>
      <c r="D2" s="6"/>
      <c r="E2" s="6"/>
      <c r="F2" s="7"/>
    </row>
    <row r="3" spans="1:6" ht="15">
      <c r="A3" s="4"/>
      <c r="B3" s="9"/>
      <c r="C3" s="5"/>
      <c r="D3" s="6"/>
      <c r="E3" s="6"/>
      <c r="F3" s="7"/>
    </row>
    <row r="4" spans="1:6" ht="15">
      <c r="A4" s="4"/>
      <c r="B4" s="10" t="s">
        <v>1670</v>
      </c>
      <c r="C4" s="5"/>
      <c r="D4" s="6"/>
      <c r="E4" s="6"/>
      <c r="F4" s="7"/>
    </row>
    <row r="5" spans="1:6" ht="15">
      <c r="A5" s="4"/>
      <c r="B5" s="10"/>
      <c r="C5" s="5"/>
      <c r="D5" s="6"/>
      <c r="E5" s="6"/>
      <c r="F5" s="7"/>
    </row>
    <row r="6" spans="1:5" ht="15">
      <c r="A6" s="4"/>
      <c r="B6" s="10" t="s">
        <v>1671</v>
      </c>
      <c r="C6" s="5"/>
      <c r="D6" s="6"/>
      <c r="E6" s="6"/>
    </row>
    <row r="7" spans="1:6" ht="15">
      <c r="A7" s="11"/>
      <c r="B7" s="12"/>
      <c r="C7" s="13"/>
      <c r="D7" s="14"/>
      <c r="E7" s="14"/>
      <c r="F7" s="15"/>
    </row>
    <row r="8" spans="1:6" ht="15">
      <c r="A8" s="16">
        <v>1</v>
      </c>
      <c r="B8" s="2" t="str">
        <f>+'pripravljalna ZUNANJA'!B2</f>
        <v>PRIPRAVLJALNA DELA</v>
      </c>
      <c r="C8" s="5"/>
      <c r="D8" s="6"/>
      <c r="E8" s="6"/>
      <c r="F8" s="3">
        <f>+'pripravljalna ZUNANJA'!F11</f>
        <v>0</v>
      </c>
    </row>
    <row r="9" spans="1:6" ht="15">
      <c r="A9" s="16">
        <v>2</v>
      </c>
      <c r="B9" s="2" t="str">
        <f>+'zemeljska ZUNANJA'!B2</f>
        <v>ZEMELJSKA DELA</v>
      </c>
      <c r="C9" s="5"/>
      <c r="D9" s="6"/>
      <c r="E9" s="6"/>
      <c r="F9" s="3">
        <f>+'zemeljska ZUNANJA'!F29</f>
        <v>0</v>
      </c>
    </row>
    <row r="10" spans="1:6" ht="15">
      <c r="A10" s="16">
        <v>3</v>
      </c>
      <c r="B10" s="2" t="str">
        <f>+'betonska dela ZUNANJA'!B2</f>
        <v>BETONSKA DELA</v>
      </c>
      <c r="C10" s="5"/>
      <c r="D10" s="6"/>
      <c r="E10" s="6"/>
      <c r="F10" s="3">
        <f>+'betonska dela ZUNANJA'!F23</f>
        <v>0</v>
      </c>
    </row>
    <row r="11" spans="1:6" ht="15">
      <c r="A11" s="16">
        <v>4</v>
      </c>
      <c r="B11" s="2" t="str">
        <f>+'tesarska ZUNANJA'!B2</f>
        <v>TESARSKA DELA</v>
      </c>
      <c r="C11" s="5"/>
      <c r="D11" s="6"/>
      <c r="E11" s="6"/>
      <c r="F11" s="3">
        <f>+'tesarska ZUNANJA'!F13</f>
        <v>0</v>
      </c>
    </row>
    <row r="12" spans="1:6" ht="15">
      <c r="A12" s="16">
        <v>5</v>
      </c>
      <c r="B12" s="2" t="str">
        <f>+'zidarska ZUNANJA'!B2</f>
        <v>ZIDARSKA DELA</v>
      </c>
      <c r="C12" s="5"/>
      <c r="D12" s="6"/>
      <c r="E12" s="6"/>
      <c r="F12" s="3">
        <f>+'zidarska ZUNANJA'!F11</f>
        <v>0</v>
      </c>
    </row>
    <row r="13" spans="1:6" ht="15">
      <c r="A13" s="16">
        <v>6</v>
      </c>
      <c r="B13" s="2" t="str">
        <f>+'kanalizacija (2)'!B2</f>
        <v>KANALIZACIJA</v>
      </c>
      <c r="C13" s="5"/>
      <c r="D13" s="6"/>
      <c r="E13" s="6"/>
      <c r="F13" s="3">
        <f>+'kanalizacija (2)'!F21</f>
        <v>0</v>
      </c>
    </row>
    <row r="14" spans="1:6" ht="15">
      <c r="A14" s="16">
        <v>7</v>
      </c>
      <c r="B14" s="2" t="s">
        <v>331</v>
      </c>
      <c r="C14" s="5"/>
      <c r="D14" s="6"/>
      <c r="E14" s="6"/>
      <c r="F14" s="3">
        <f>+'ključavničarska ZUNANJA'!F9</f>
        <v>0</v>
      </c>
    </row>
    <row r="15" spans="1:6" ht="15">
      <c r="A15" s="16">
        <v>8</v>
      </c>
      <c r="B15" s="2" t="str">
        <f>+'zunanja ureditev ZUNANJA'!B2</f>
        <v>ZUNANJA UREDITEV</v>
      </c>
      <c r="C15" s="5"/>
      <c r="D15" s="6"/>
      <c r="E15" s="6"/>
      <c r="F15" s="3">
        <f>+'zunanja ureditev ZUNANJA'!F23</f>
        <v>0</v>
      </c>
    </row>
    <row r="16" spans="1:5" ht="15">
      <c r="A16" s="16"/>
      <c r="C16" s="5"/>
      <c r="D16" s="6"/>
      <c r="E16" s="6"/>
    </row>
    <row r="17" spans="1:6" ht="15">
      <c r="A17" s="17"/>
      <c r="B17" s="27" t="s">
        <v>12</v>
      </c>
      <c r="C17" s="28"/>
      <c r="D17" s="29"/>
      <c r="E17" s="29"/>
      <c r="F17" s="21">
        <f>SUM(F8:F15)</f>
        <v>0</v>
      </c>
    </row>
    <row r="18" spans="1:5" ht="15">
      <c r="A18" s="17"/>
      <c r="C18" s="5"/>
      <c r="D18" s="6"/>
      <c r="E18" s="6"/>
    </row>
    <row r="19" spans="1:5" ht="15">
      <c r="A19" s="17"/>
      <c r="B19" s="10"/>
      <c r="C19" s="30"/>
      <c r="D19" s="31"/>
      <c r="E19" s="6"/>
    </row>
  </sheetData>
  <sheetProtection selectLockedCells="1" selectUnlockedCells="1"/>
  <printOptions/>
  <pageMargins left="0.9840277777777777" right="0.19652777777777777" top="0.7875" bottom="0.7875" header="0.5118055555555555" footer="0"/>
  <pageSetup fitToHeight="0" fitToWidth="1" horizontalDpi="300" verticalDpi="300" orientation="portrait" paperSize="9" r:id="rId1"/>
</worksheet>
</file>

<file path=xl/worksheets/sheet36.xml><?xml version="1.0" encoding="utf-8"?>
<worksheet xmlns="http://schemas.openxmlformats.org/spreadsheetml/2006/main" xmlns:r="http://schemas.openxmlformats.org/officeDocument/2006/relationships">
  <sheetPr>
    <tabColor indexed="50"/>
    <pageSetUpPr fitToPage="1"/>
  </sheetPr>
  <dimension ref="A2:IO23"/>
  <sheetViews>
    <sheetView zoomScale="70" zoomScaleNormal="70" workbookViewId="0" topLeftCell="A1">
      <selection activeCell="A1" sqref="A1"/>
    </sheetView>
  </sheetViews>
  <sheetFormatPr defaultColWidth="9.125" defaultRowHeight="12.75"/>
  <cols>
    <col min="1" max="1" width="6.50390625" style="32" customWidth="1"/>
    <col min="2" max="2" width="53.50390625" style="33" customWidth="1"/>
    <col min="3" max="3" width="10.625" style="34" customWidth="1"/>
    <col min="4" max="4" width="12.625" style="15" customWidth="1"/>
    <col min="5" max="5" width="14.50390625" style="15" customWidth="1"/>
    <col min="6" max="6" width="11.875" style="15" bestFit="1" customWidth="1"/>
    <col min="7" max="248" width="9.125" style="35" customWidth="1"/>
    <col min="249" max="16384" width="9.125" style="36" customWidth="1"/>
  </cols>
  <sheetData>
    <row r="2" spans="1:3" ht="15">
      <c r="A2" s="37"/>
      <c r="B2" s="38" t="s">
        <v>13</v>
      </c>
      <c r="C2" s="39"/>
    </row>
    <row r="3" spans="1:3" ht="15">
      <c r="A3" s="37"/>
      <c r="B3" s="38"/>
      <c r="C3" s="39"/>
    </row>
    <row r="4" spans="1:249" s="35" customFormat="1" ht="15">
      <c r="A4" s="40"/>
      <c r="B4" s="41"/>
      <c r="C4" s="42"/>
      <c r="D4" s="15"/>
      <c r="E4" s="15"/>
      <c r="F4" s="15"/>
      <c r="IO4" s="36"/>
    </row>
    <row r="5" spans="1:249" s="35" customFormat="1" ht="15">
      <c r="A5" s="43">
        <v>1</v>
      </c>
      <c r="B5" s="41" t="s">
        <v>1672</v>
      </c>
      <c r="C5" s="43" t="s">
        <v>15</v>
      </c>
      <c r="D5" s="15">
        <v>1</v>
      </c>
      <c r="E5" s="737"/>
      <c r="F5" s="15">
        <f>+D5*E5</f>
        <v>0</v>
      </c>
      <c r="IO5" s="36"/>
    </row>
    <row r="6" spans="1:249" s="35" customFormat="1" ht="15">
      <c r="A6" s="40"/>
      <c r="B6" s="41"/>
      <c r="C6" s="44"/>
      <c r="D6" s="15"/>
      <c r="E6" s="15"/>
      <c r="F6" s="15"/>
      <c r="IO6" s="36"/>
    </row>
    <row r="7" spans="1:249" s="35" customFormat="1" ht="15">
      <c r="A7" s="40">
        <v>2</v>
      </c>
      <c r="B7" s="41" t="s">
        <v>18</v>
      </c>
      <c r="C7" s="43" t="s">
        <v>15</v>
      </c>
      <c r="D7" s="15">
        <v>10</v>
      </c>
      <c r="E7" s="737"/>
      <c r="F7" s="15">
        <f>+D7*E7</f>
        <v>0</v>
      </c>
      <c r="IO7" s="36"/>
    </row>
    <row r="8" spans="1:249" s="35" customFormat="1" ht="15">
      <c r="A8" s="40"/>
      <c r="B8" s="41"/>
      <c r="C8" s="44"/>
      <c r="D8" s="15"/>
      <c r="E8" s="15"/>
      <c r="F8" s="15"/>
      <c r="IO8" s="36"/>
    </row>
    <row r="9" spans="1:249" s="35" customFormat="1" ht="15">
      <c r="A9" s="40">
        <v>4</v>
      </c>
      <c r="B9" s="41" t="s">
        <v>19</v>
      </c>
      <c r="C9" s="43" t="s">
        <v>15</v>
      </c>
      <c r="D9" s="15">
        <v>1</v>
      </c>
      <c r="E9" s="737"/>
      <c r="F9" s="15">
        <f>+D9*E9</f>
        <v>0</v>
      </c>
      <c r="IO9" s="36"/>
    </row>
    <row r="10" spans="1:249" s="35" customFormat="1" ht="15">
      <c r="A10" s="40"/>
      <c r="B10" s="41"/>
      <c r="C10" s="44"/>
      <c r="D10" s="15"/>
      <c r="E10" s="15"/>
      <c r="F10" s="15"/>
      <c r="IO10" s="36"/>
    </row>
    <row r="11" spans="1:6" ht="15">
      <c r="A11" s="46"/>
      <c r="B11" s="47" t="s">
        <v>26</v>
      </c>
      <c r="C11" s="48"/>
      <c r="D11" s="49"/>
      <c r="E11" s="49"/>
      <c r="F11" s="50">
        <f>SUM(F5:F10)</f>
        <v>0</v>
      </c>
    </row>
    <row r="16" ht="15">
      <c r="B16" s="36"/>
    </row>
    <row r="17" spans="2:6" ht="15">
      <c r="B17" s="36"/>
      <c r="C17" s="51"/>
      <c r="D17" s="52"/>
      <c r="E17" s="52"/>
      <c r="F17" s="52"/>
    </row>
    <row r="18" spans="2:6" ht="15">
      <c r="B18" s="36"/>
      <c r="C18" s="53"/>
      <c r="D18" s="52"/>
      <c r="E18" s="52"/>
      <c r="F18" s="52"/>
    </row>
    <row r="19" spans="2:3" ht="15">
      <c r="B19" s="36"/>
      <c r="C19" s="54"/>
    </row>
    <row r="20" ht="15">
      <c r="B20" s="55"/>
    </row>
    <row r="21" spans="2:6" ht="15">
      <c r="B21" s="745"/>
      <c r="C21" s="745"/>
      <c r="D21" s="745"/>
      <c r="E21" s="745"/>
      <c r="F21" s="745"/>
    </row>
    <row r="22" ht="15">
      <c r="B22" s="56"/>
    </row>
    <row r="23" ht="15">
      <c r="B23" s="57"/>
    </row>
  </sheetData>
  <sheetProtection selectLockedCells="1" selectUnlockedCells="1"/>
  <mergeCells count="1">
    <mergeCell ref="B21:F21"/>
  </mergeCells>
  <printOptions/>
  <pageMargins left="0.9840277777777777" right="0.19652777777777777" top="0.7875" bottom="0.7875" header="0.5118055555555555" footer="0"/>
  <pageSetup fitToHeight="0" fitToWidth="1" horizontalDpi="300" verticalDpi="300" orientation="portrait" paperSize="9" scale="84" r:id="rId1"/>
</worksheet>
</file>

<file path=xl/worksheets/sheet37.xml><?xml version="1.0" encoding="utf-8"?>
<worksheet xmlns="http://schemas.openxmlformats.org/spreadsheetml/2006/main" xmlns:r="http://schemas.openxmlformats.org/officeDocument/2006/relationships">
  <sheetPr>
    <tabColor indexed="50"/>
    <pageSetUpPr fitToPage="1"/>
  </sheetPr>
  <dimension ref="A2:IM71"/>
  <sheetViews>
    <sheetView zoomScale="70" zoomScaleNormal="70" workbookViewId="0" topLeftCell="A1">
      <selection activeCell="A1" sqref="A1"/>
    </sheetView>
  </sheetViews>
  <sheetFormatPr defaultColWidth="9.125" defaultRowHeight="12.75"/>
  <cols>
    <col min="1" max="1" width="6.50390625" style="32" customWidth="1"/>
    <col min="2" max="2" width="65.50390625" style="33" customWidth="1"/>
    <col min="3" max="3" width="10.625" style="3" customWidth="1"/>
    <col min="4" max="4" width="12.125" style="3" customWidth="1"/>
    <col min="5" max="5" width="10.50390625" style="3" bestFit="1" customWidth="1"/>
    <col min="6" max="6" width="14.875" style="3" bestFit="1" customWidth="1"/>
    <col min="7" max="246" width="9.125" style="35" customWidth="1"/>
    <col min="247" max="16384" width="9.125" style="36" customWidth="1"/>
  </cols>
  <sheetData>
    <row r="2" spans="1:2" ht="15">
      <c r="A2" s="37"/>
      <c r="B2" s="38" t="s">
        <v>47</v>
      </c>
    </row>
    <row r="3" spans="1:2" ht="15">
      <c r="A3" s="37"/>
      <c r="B3" s="38"/>
    </row>
    <row r="4" spans="2:4" ht="15">
      <c r="B4" s="62"/>
      <c r="C4" s="79"/>
      <c r="D4" s="65"/>
    </row>
    <row r="5" spans="1:6" ht="15">
      <c r="A5" s="43">
        <v>1</v>
      </c>
      <c r="B5" s="41" t="s">
        <v>67</v>
      </c>
      <c r="C5" s="80" t="s">
        <v>39</v>
      </c>
      <c r="D5" s="65">
        <v>185</v>
      </c>
      <c r="E5" s="738"/>
      <c r="F5" s="3">
        <f>+D5*E5</f>
        <v>0</v>
      </c>
    </row>
    <row r="6" spans="2:5" ht="15">
      <c r="B6" s="62"/>
      <c r="C6" s="79"/>
      <c r="D6" s="65"/>
      <c r="E6" s="739"/>
    </row>
    <row r="7" spans="1:247" s="35" customFormat="1" ht="15">
      <c r="A7" s="43">
        <f>+A5+1</f>
        <v>2</v>
      </c>
      <c r="B7" s="41" t="s">
        <v>69</v>
      </c>
      <c r="C7" s="80" t="s">
        <v>39</v>
      </c>
      <c r="D7" s="3">
        <v>7</v>
      </c>
      <c r="E7" s="738"/>
      <c r="F7" s="3">
        <f>+D7*E7</f>
        <v>0</v>
      </c>
      <c r="IM7" s="36"/>
    </row>
    <row r="8" spans="1:247" s="35" customFormat="1" ht="15">
      <c r="A8" s="40"/>
      <c r="B8" s="41"/>
      <c r="C8" s="3"/>
      <c r="D8" s="3"/>
      <c r="E8" s="739"/>
      <c r="F8" s="3"/>
      <c r="IM8" s="36"/>
    </row>
    <row r="9" spans="1:247" s="35" customFormat="1" ht="30.75">
      <c r="A9" s="43">
        <f>+A7+1</f>
        <v>3</v>
      </c>
      <c r="B9" s="41" t="s">
        <v>1673</v>
      </c>
      <c r="C9" s="80" t="s">
        <v>35</v>
      </c>
      <c r="D9" s="3">
        <v>80</v>
      </c>
      <c r="E9" s="738"/>
      <c r="F9" s="3">
        <f>+D9*E9</f>
        <v>0</v>
      </c>
      <c r="IM9" s="36"/>
    </row>
    <row r="10" spans="1:247" s="35" customFormat="1" ht="15">
      <c r="A10" s="40"/>
      <c r="B10" s="41"/>
      <c r="C10" s="3"/>
      <c r="D10" s="3"/>
      <c r="E10" s="739"/>
      <c r="F10" s="3"/>
      <c r="IM10" s="36"/>
    </row>
    <row r="11" spans="1:247" s="35" customFormat="1" ht="15">
      <c r="A11" s="43">
        <f>+A9+1</f>
        <v>4</v>
      </c>
      <c r="B11" s="41" t="s">
        <v>1674</v>
      </c>
      <c r="C11" s="80" t="s">
        <v>35</v>
      </c>
      <c r="D11" s="3">
        <v>310</v>
      </c>
      <c r="E11" s="738"/>
      <c r="F11" s="3">
        <f>+D11*E11</f>
        <v>0</v>
      </c>
      <c r="IM11" s="36"/>
    </row>
    <row r="12" spans="1:247" s="35" customFormat="1" ht="15">
      <c r="A12" s="40"/>
      <c r="B12" s="41"/>
      <c r="C12" s="3"/>
      <c r="D12" s="3"/>
      <c r="E12" s="739"/>
      <c r="F12" s="3"/>
      <c r="IM12" s="36"/>
    </row>
    <row r="13" spans="1:247" s="35" customFormat="1" ht="15">
      <c r="A13" s="43">
        <f>+A11+1</f>
        <v>5</v>
      </c>
      <c r="B13" s="41" t="s">
        <v>72</v>
      </c>
      <c r="C13" s="80" t="s">
        <v>35</v>
      </c>
      <c r="D13" s="3">
        <v>45</v>
      </c>
      <c r="E13" s="738"/>
      <c r="F13" s="3">
        <f>+D13*E13</f>
        <v>0</v>
      </c>
      <c r="IM13" s="36"/>
    </row>
    <row r="14" spans="1:247" s="35" customFormat="1" ht="15">
      <c r="A14" s="40"/>
      <c r="B14" s="41"/>
      <c r="C14" s="3"/>
      <c r="D14" s="3"/>
      <c r="E14" s="739"/>
      <c r="F14" s="3"/>
      <c r="IM14" s="36"/>
    </row>
    <row r="15" spans="1:6" ht="51" customHeight="1">
      <c r="A15" s="43">
        <f>+A13+1</f>
        <v>6</v>
      </c>
      <c r="B15" s="41" t="s">
        <v>1675</v>
      </c>
      <c r="C15" s="80" t="s">
        <v>39</v>
      </c>
      <c r="D15" s="3">
        <v>16</v>
      </c>
      <c r="E15" s="738"/>
      <c r="F15" s="3">
        <f>+D15*E15</f>
        <v>0</v>
      </c>
    </row>
    <row r="16" spans="1:5" ht="15">
      <c r="A16" s="40"/>
      <c r="B16" s="41"/>
      <c r="E16" s="739"/>
    </row>
    <row r="17" spans="1:6" ht="46.5">
      <c r="A17" s="43">
        <f>+A15+1</f>
        <v>7</v>
      </c>
      <c r="B17" s="41" t="s">
        <v>1676</v>
      </c>
      <c r="C17" s="80" t="s">
        <v>39</v>
      </c>
      <c r="D17" s="3">
        <v>62</v>
      </c>
      <c r="E17" s="738"/>
      <c r="F17" s="3">
        <f>+D17*E17</f>
        <v>0</v>
      </c>
    </row>
    <row r="18" spans="1:5" ht="15">
      <c r="A18" s="40"/>
      <c r="B18" s="41"/>
      <c r="E18" s="739"/>
    </row>
    <row r="19" spans="1:6" ht="62.25">
      <c r="A19" s="43">
        <f>+A17+1</f>
        <v>8</v>
      </c>
      <c r="B19" s="41" t="s">
        <v>1677</v>
      </c>
      <c r="C19" s="80" t="s">
        <v>39</v>
      </c>
      <c r="D19" s="3">
        <v>95</v>
      </c>
      <c r="E19" s="738"/>
      <c r="F19" s="3">
        <f>+D19*E19</f>
        <v>0</v>
      </c>
    </row>
    <row r="20" spans="1:5" ht="15">
      <c r="A20" s="40"/>
      <c r="B20" s="41"/>
      <c r="E20" s="739"/>
    </row>
    <row r="21" spans="1:6" ht="30.75">
      <c r="A21" s="43">
        <f>+A19+1</f>
        <v>9</v>
      </c>
      <c r="B21" s="41" t="s">
        <v>1678</v>
      </c>
      <c r="C21" s="80" t="s">
        <v>35</v>
      </c>
      <c r="D21" s="3">
        <v>0</v>
      </c>
      <c r="E21" s="738"/>
      <c r="F21" s="3">
        <f>+D21*E21</f>
        <v>0</v>
      </c>
    </row>
    <row r="22" spans="1:5" ht="15">
      <c r="A22" s="40"/>
      <c r="B22" s="41"/>
      <c r="E22" s="739"/>
    </row>
    <row r="23" spans="1:6" ht="46.5">
      <c r="A23" s="43">
        <f>+A21+1</f>
        <v>10</v>
      </c>
      <c r="B23" s="41" t="s">
        <v>75</v>
      </c>
      <c r="C23" s="80" t="s">
        <v>39</v>
      </c>
      <c r="D23" s="3">
        <v>0</v>
      </c>
      <c r="E23" s="738"/>
      <c r="F23" s="3">
        <f>+D23*E23</f>
        <v>0</v>
      </c>
    </row>
    <row r="24" spans="1:5" ht="15">
      <c r="A24" s="40"/>
      <c r="B24" s="41"/>
      <c r="E24" s="739"/>
    </row>
    <row r="25" spans="1:6" ht="30.75">
      <c r="A25" s="43">
        <f>+A23+1</f>
        <v>11</v>
      </c>
      <c r="B25" s="41" t="s">
        <v>1679</v>
      </c>
      <c r="C25" s="80" t="s">
        <v>39</v>
      </c>
      <c r="D25" s="3">
        <v>0</v>
      </c>
      <c r="E25" s="738"/>
      <c r="F25" s="3">
        <f>+D25*E25</f>
        <v>0</v>
      </c>
    </row>
    <row r="26" spans="1:5" ht="15">
      <c r="A26" s="43"/>
      <c r="B26" s="41"/>
      <c r="C26" s="80"/>
      <c r="E26" s="738"/>
    </row>
    <row r="27" spans="1:6" ht="30.75">
      <c r="A27" s="43">
        <f>+A25+1</f>
        <v>12</v>
      </c>
      <c r="B27" s="41" t="s">
        <v>1680</v>
      </c>
      <c r="C27" s="80" t="s">
        <v>35</v>
      </c>
      <c r="D27" s="3">
        <v>10</v>
      </c>
      <c r="E27" s="738"/>
      <c r="F27" s="3">
        <f>+D27*E27</f>
        <v>0</v>
      </c>
    </row>
    <row r="28" spans="1:3" ht="15">
      <c r="A28" s="43"/>
      <c r="B28" s="41"/>
      <c r="C28" s="80"/>
    </row>
    <row r="29" spans="1:6" ht="15">
      <c r="A29" s="40"/>
      <c r="B29" s="68" t="s">
        <v>78</v>
      </c>
      <c r="C29" s="71"/>
      <c r="D29" s="71"/>
      <c r="E29" s="71"/>
      <c r="F29" s="72">
        <f>SUM(F5:F28)</f>
        <v>0</v>
      </c>
    </row>
    <row r="31" spans="1:2" ht="15">
      <c r="A31" s="81"/>
      <c r="B31" s="82"/>
    </row>
    <row r="32" spans="1:2" ht="15">
      <c r="A32" s="81"/>
      <c r="B32" s="41"/>
    </row>
    <row r="33" spans="1:2" ht="15">
      <c r="A33" s="81"/>
      <c r="B33" s="36"/>
    </row>
    <row r="34" spans="1:2" ht="15">
      <c r="A34" s="81"/>
      <c r="B34" s="36"/>
    </row>
    <row r="35" spans="1:2" ht="15">
      <c r="A35" s="81"/>
      <c r="B35" s="36"/>
    </row>
    <row r="36" spans="1:2" ht="15">
      <c r="A36" s="81"/>
      <c r="B36" s="36"/>
    </row>
    <row r="37" spans="1:2" ht="15">
      <c r="A37" s="81"/>
      <c r="B37" s="36"/>
    </row>
    <row r="38" spans="1:2" ht="15">
      <c r="A38" s="81"/>
      <c r="B38" s="36"/>
    </row>
    <row r="39" spans="1:2" ht="15">
      <c r="A39" s="81"/>
      <c r="B39" s="36"/>
    </row>
    <row r="40" spans="1:2" ht="15">
      <c r="A40" s="81"/>
      <c r="B40" s="36"/>
    </row>
    <row r="41" spans="1:2" ht="15">
      <c r="A41" s="81"/>
      <c r="B41" s="36"/>
    </row>
    <row r="42" spans="1:2" ht="15">
      <c r="A42" s="81"/>
      <c r="B42" s="36"/>
    </row>
    <row r="43" spans="1:2" ht="15">
      <c r="A43" s="81"/>
      <c r="B43" s="36"/>
    </row>
    <row r="44" spans="1:2" ht="15">
      <c r="A44" s="81"/>
      <c r="B44" s="83"/>
    </row>
    <row r="45" spans="1:2" ht="15">
      <c r="A45" s="81"/>
      <c r="B45" s="36"/>
    </row>
    <row r="46" spans="1:2" ht="15">
      <c r="A46" s="81"/>
      <c r="B46" s="82"/>
    </row>
    <row r="47" spans="1:2" ht="15">
      <c r="A47" s="81"/>
      <c r="B47" s="36"/>
    </row>
    <row r="48" spans="1:2" ht="15">
      <c r="A48" s="81"/>
      <c r="B48" s="36"/>
    </row>
    <row r="49" spans="1:2" ht="15">
      <c r="A49" s="81"/>
      <c r="B49" s="36"/>
    </row>
    <row r="50" spans="1:2" ht="15">
      <c r="A50" s="81"/>
      <c r="B50" s="36"/>
    </row>
    <row r="51" spans="1:2" ht="15">
      <c r="A51" s="81"/>
      <c r="B51" s="36"/>
    </row>
    <row r="52" spans="1:2" ht="15">
      <c r="A52" s="81"/>
      <c r="B52" s="36"/>
    </row>
    <row r="53" spans="1:2" ht="15">
      <c r="A53" s="81"/>
      <c r="B53" s="36"/>
    </row>
    <row r="54" spans="1:2" ht="15">
      <c r="A54" s="81"/>
      <c r="B54" s="36"/>
    </row>
    <row r="55" spans="1:2" ht="15">
      <c r="A55" s="81"/>
      <c r="B55" s="36"/>
    </row>
    <row r="56" spans="1:2" ht="15">
      <c r="A56" s="81"/>
      <c r="B56" s="36"/>
    </row>
    <row r="57" spans="1:2" ht="15">
      <c r="A57" s="81"/>
      <c r="B57" s="36"/>
    </row>
    <row r="58" spans="1:2" ht="15">
      <c r="A58" s="81"/>
      <c r="B58" s="36"/>
    </row>
    <row r="59" spans="1:2" ht="15">
      <c r="A59" s="81"/>
      <c r="B59" s="36"/>
    </row>
    <row r="60" spans="1:2" ht="15">
      <c r="A60" s="81"/>
      <c r="B60" s="36"/>
    </row>
    <row r="61" spans="1:2" ht="15">
      <c r="A61" s="81"/>
      <c r="B61" s="36"/>
    </row>
    <row r="62" spans="1:2" ht="15">
      <c r="A62" s="81"/>
      <c r="B62" s="36"/>
    </row>
    <row r="63" spans="1:2" ht="15">
      <c r="A63" s="81"/>
      <c r="B63" s="36"/>
    </row>
    <row r="64" spans="1:2" ht="15">
      <c r="A64" s="81"/>
      <c r="B64" s="36"/>
    </row>
    <row r="65" spans="1:2" ht="15">
      <c r="A65" s="81"/>
      <c r="B65" s="36"/>
    </row>
    <row r="66" spans="1:2" ht="15">
      <c r="A66" s="81"/>
      <c r="B66" s="36"/>
    </row>
    <row r="67" spans="1:2" ht="15">
      <c r="A67" s="81"/>
      <c r="B67" s="36"/>
    </row>
    <row r="68" spans="1:2" ht="15">
      <c r="A68" s="81"/>
      <c r="B68" s="36"/>
    </row>
    <row r="69" spans="1:2" ht="15">
      <c r="A69" s="81"/>
      <c r="B69" s="36"/>
    </row>
    <row r="70" spans="1:2" ht="15">
      <c r="A70" s="81"/>
      <c r="B70" s="84"/>
    </row>
    <row r="71" spans="1:2" ht="15">
      <c r="A71" s="81"/>
      <c r="B71" s="36"/>
    </row>
  </sheetData>
  <sheetProtection selectLockedCells="1" selectUnlockedCells="1"/>
  <printOptions/>
  <pageMargins left="0.9840277777777777" right="0.19652777777777777" top="0.7875" bottom="0.7875" header="0.5118055555555555" footer="0"/>
  <pageSetup fitToHeight="0" fitToWidth="1" horizontalDpi="300" verticalDpi="300" orientation="portrait" paperSize="9" scale="75" r:id="rId1"/>
</worksheet>
</file>

<file path=xl/worksheets/sheet38.xml><?xml version="1.0" encoding="utf-8"?>
<worksheet xmlns="http://schemas.openxmlformats.org/spreadsheetml/2006/main" xmlns:r="http://schemas.openxmlformats.org/officeDocument/2006/relationships">
  <sheetPr>
    <tabColor indexed="50"/>
    <pageSetUpPr fitToPage="1"/>
  </sheetPr>
  <dimension ref="A2:IO51"/>
  <sheetViews>
    <sheetView zoomScale="70" zoomScaleNormal="70" workbookViewId="0" topLeftCell="A1">
      <selection activeCell="A1" sqref="A1"/>
    </sheetView>
  </sheetViews>
  <sheetFormatPr defaultColWidth="9.125" defaultRowHeight="12.75"/>
  <cols>
    <col min="1" max="1" width="6.50390625" style="85" customWidth="1"/>
    <col min="2" max="2" width="62.50390625" style="33" customWidth="1"/>
    <col min="3" max="3" width="14.125" style="34" customWidth="1"/>
    <col min="4" max="4" width="16.625" style="3" customWidth="1"/>
    <col min="5" max="5" width="10.50390625" style="3" bestFit="1" customWidth="1"/>
    <col min="6" max="6" width="13.50390625" style="3" bestFit="1" customWidth="1"/>
    <col min="7" max="248" width="9.125" style="35" customWidth="1"/>
    <col min="249" max="16384" width="9.125" style="36" customWidth="1"/>
  </cols>
  <sheetData>
    <row r="2" spans="1:3" ht="15">
      <c r="A2" s="86"/>
      <c r="B2" s="38" t="s">
        <v>79</v>
      </c>
      <c r="C2" s="39"/>
    </row>
    <row r="3" spans="1:3" ht="15">
      <c r="A3" s="86"/>
      <c r="B3" s="38"/>
      <c r="C3" s="39"/>
    </row>
    <row r="4" spans="2:6" ht="15">
      <c r="B4" s="62"/>
      <c r="C4" s="95"/>
      <c r="D4" s="65"/>
      <c r="E4" s="65"/>
      <c r="F4" s="65"/>
    </row>
    <row r="5" spans="1:249" s="35" customFormat="1" ht="30.75">
      <c r="A5" s="43">
        <v>1</v>
      </c>
      <c r="B5" s="41" t="s">
        <v>108</v>
      </c>
      <c r="C5" s="45" t="s">
        <v>39</v>
      </c>
      <c r="D5" s="3">
        <v>4.4</v>
      </c>
      <c r="E5" s="738"/>
      <c r="F5" s="3">
        <f>+D5*E5</f>
        <v>0</v>
      </c>
      <c r="IO5" s="36"/>
    </row>
    <row r="6" spans="1:249" s="35" customFormat="1" ht="15">
      <c r="A6" s="40"/>
      <c r="B6" s="36"/>
      <c r="C6" s="44"/>
      <c r="D6" s="3"/>
      <c r="E6" s="3"/>
      <c r="F6" s="3"/>
      <c r="IO6" s="36"/>
    </row>
    <row r="7" spans="1:249" s="35" customFormat="1" ht="30.75">
      <c r="A7" s="43">
        <f>+A5+1</f>
        <v>2</v>
      </c>
      <c r="B7" s="41" t="s">
        <v>112</v>
      </c>
      <c r="C7" s="45" t="s">
        <v>39</v>
      </c>
      <c r="D7" s="3">
        <v>0</v>
      </c>
      <c r="E7" s="738"/>
      <c r="F7" s="3">
        <f>+D7*E7</f>
        <v>0</v>
      </c>
      <c r="IO7" s="36"/>
    </row>
    <row r="8" spans="1:249" s="35" customFormat="1" ht="15">
      <c r="A8" s="40"/>
      <c r="B8" s="36"/>
      <c r="C8" s="44"/>
      <c r="D8" s="3"/>
      <c r="E8" s="3"/>
      <c r="F8" s="3"/>
      <c r="IO8" s="36"/>
    </row>
    <row r="9" spans="1:249" s="35" customFormat="1" ht="30.75">
      <c r="A9" s="43">
        <f>+A7+1</f>
        <v>3</v>
      </c>
      <c r="B9" s="41" t="s">
        <v>1681</v>
      </c>
      <c r="C9" s="45" t="s">
        <v>39</v>
      </c>
      <c r="D9" s="3">
        <v>3.5</v>
      </c>
      <c r="E9" s="738"/>
      <c r="F9" s="3">
        <f>+D9*E9</f>
        <v>0</v>
      </c>
      <c r="IO9" s="36"/>
    </row>
    <row r="10" spans="1:249" s="35" customFormat="1" ht="15">
      <c r="A10" s="40"/>
      <c r="B10" s="36"/>
      <c r="C10" s="44"/>
      <c r="D10" s="3"/>
      <c r="E10" s="3"/>
      <c r="F10" s="3"/>
      <c r="IO10" s="36"/>
    </row>
    <row r="11" spans="1:6" ht="30.75">
      <c r="A11" s="43">
        <f>+A9+1</f>
        <v>4</v>
      </c>
      <c r="B11" s="41" t="s">
        <v>1682</v>
      </c>
      <c r="C11" s="45" t="s">
        <v>39</v>
      </c>
      <c r="D11" s="3">
        <v>6</v>
      </c>
      <c r="E11" s="738"/>
      <c r="F11" s="3">
        <f>+D11*E11</f>
        <v>0</v>
      </c>
    </row>
    <row r="12" spans="1:3" ht="15">
      <c r="A12" s="40"/>
      <c r="B12" s="36"/>
      <c r="C12" s="44"/>
    </row>
    <row r="13" spans="1:6" ht="30.75">
      <c r="A13" s="43">
        <f>+A11+1</f>
        <v>5</v>
      </c>
      <c r="B13" s="41" t="s">
        <v>1683</v>
      </c>
      <c r="C13" s="97" t="s">
        <v>39</v>
      </c>
      <c r="D13" s="3">
        <v>4.2</v>
      </c>
      <c r="E13" s="738"/>
      <c r="F13" s="3">
        <f>+D13*E13</f>
        <v>0</v>
      </c>
    </row>
    <row r="14" spans="1:2" ht="15">
      <c r="A14" s="98"/>
      <c r="B14" s="35"/>
    </row>
    <row r="15" spans="1:6" ht="30.75">
      <c r="A15" s="43">
        <f>+A13+1</f>
        <v>6</v>
      </c>
      <c r="B15" s="41" t="s">
        <v>1684</v>
      </c>
      <c r="C15" s="97" t="s">
        <v>39</v>
      </c>
      <c r="D15" s="3">
        <v>1.9</v>
      </c>
      <c r="E15" s="738"/>
      <c r="F15" s="3">
        <f>+D15*E15</f>
        <v>0</v>
      </c>
    </row>
    <row r="16" spans="1:2" ht="15">
      <c r="A16" s="98"/>
      <c r="B16" s="35"/>
    </row>
    <row r="17" spans="1:6" ht="30.75">
      <c r="A17" s="43">
        <f>+A15+1</f>
        <v>7</v>
      </c>
      <c r="B17" s="41" t="s">
        <v>122</v>
      </c>
      <c r="C17" s="45" t="s">
        <v>123</v>
      </c>
      <c r="D17" s="3">
        <v>350</v>
      </c>
      <c r="E17" s="738"/>
      <c r="F17" s="3">
        <f>+D17*E17</f>
        <v>0</v>
      </c>
    </row>
    <row r="18" spans="1:3" ht="15">
      <c r="A18" s="40"/>
      <c r="B18" s="36"/>
      <c r="C18" s="44"/>
    </row>
    <row r="19" spans="1:6" ht="30.75">
      <c r="A19" s="43">
        <f>+A17+1</f>
        <v>8</v>
      </c>
      <c r="B19" s="41" t="s">
        <v>124</v>
      </c>
      <c r="C19" s="45" t="s">
        <v>123</v>
      </c>
      <c r="D19" s="3">
        <v>0</v>
      </c>
      <c r="E19" s="738"/>
      <c r="F19" s="3">
        <f>+D19*E19</f>
        <v>0</v>
      </c>
    </row>
    <row r="20" spans="1:3" ht="15">
      <c r="A20" s="40"/>
      <c r="B20" s="36"/>
      <c r="C20" s="44"/>
    </row>
    <row r="21" spans="1:6" ht="30.75">
      <c r="A21" s="43">
        <f>+A19+1</f>
        <v>9</v>
      </c>
      <c r="B21" s="41" t="s">
        <v>125</v>
      </c>
      <c r="C21" s="45" t="s">
        <v>123</v>
      </c>
      <c r="D21" s="3">
        <v>180</v>
      </c>
      <c r="E21" s="738"/>
      <c r="F21" s="3">
        <f>+D21*E21</f>
        <v>0</v>
      </c>
    </row>
    <row r="22" spans="1:3" ht="15">
      <c r="A22" s="40"/>
      <c r="B22" s="36"/>
      <c r="C22" s="44"/>
    </row>
    <row r="23" spans="1:6" ht="15">
      <c r="A23" s="40"/>
      <c r="B23" s="68" t="s">
        <v>126</v>
      </c>
      <c r="C23" s="70"/>
      <c r="D23" s="71"/>
      <c r="E23" s="71"/>
      <c r="F23" s="72">
        <f>SUM(F5:F22)</f>
        <v>0</v>
      </c>
    </row>
    <row r="25" ht="15">
      <c r="B25" s="99"/>
    </row>
    <row r="26" ht="15">
      <c r="B26" s="99"/>
    </row>
    <row r="27" spans="1:3" ht="15">
      <c r="A27" s="43"/>
      <c r="B27" s="41"/>
      <c r="C27" s="43"/>
    </row>
    <row r="28" spans="1:3" ht="15">
      <c r="A28" s="40"/>
      <c r="B28" s="36"/>
      <c r="C28" s="44"/>
    </row>
    <row r="29" spans="1:3" ht="15">
      <c r="A29" s="43"/>
      <c r="B29" s="41"/>
      <c r="C29" s="43"/>
    </row>
    <row r="30" spans="1:3" ht="15">
      <c r="A30" s="40"/>
      <c r="B30" s="36"/>
      <c r="C30" s="44"/>
    </row>
    <row r="31" spans="1:3" ht="15">
      <c r="A31" s="43"/>
      <c r="B31" s="41"/>
      <c r="C31" s="43"/>
    </row>
    <row r="32" spans="1:3" ht="15">
      <c r="A32" s="40"/>
      <c r="B32" s="36"/>
      <c r="C32" s="44"/>
    </row>
    <row r="33" spans="1:3" ht="15">
      <c r="A33" s="43"/>
      <c r="B33" s="41"/>
      <c r="C33" s="43"/>
    </row>
    <row r="34" spans="1:3" ht="15">
      <c r="A34" s="40"/>
      <c r="B34" s="36"/>
      <c r="C34" s="44"/>
    </row>
    <row r="35" spans="1:3" ht="15">
      <c r="A35" s="43"/>
      <c r="B35" s="41"/>
      <c r="C35" s="43"/>
    </row>
    <row r="36" spans="1:3" ht="15">
      <c r="A36" s="40"/>
      <c r="B36" s="36"/>
      <c r="C36" s="44"/>
    </row>
    <row r="37" spans="1:3" ht="15">
      <c r="A37" s="43"/>
      <c r="B37" s="41"/>
      <c r="C37" s="43"/>
    </row>
    <row r="38" spans="1:3" ht="15">
      <c r="A38" s="40"/>
      <c r="B38" s="36"/>
      <c r="C38" s="44"/>
    </row>
    <row r="39" spans="1:3" ht="15">
      <c r="A39" s="43"/>
      <c r="B39" s="41"/>
      <c r="C39" s="43"/>
    </row>
    <row r="40" spans="1:3" ht="15">
      <c r="A40" s="40"/>
      <c r="B40" s="36"/>
      <c r="C40" s="44"/>
    </row>
    <row r="41" spans="1:3" ht="15">
      <c r="A41" s="43"/>
      <c r="B41" s="41"/>
      <c r="C41" s="43"/>
    </row>
    <row r="42" spans="1:3" ht="15">
      <c r="A42" s="40"/>
      <c r="B42" s="36"/>
      <c r="C42" s="44"/>
    </row>
    <row r="43" spans="1:3" ht="15">
      <c r="A43" s="43"/>
      <c r="B43" s="41"/>
      <c r="C43" s="43"/>
    </row>
    <row r="44" spans="1:3" ht="15">
      <c r="A44" s="40"/>
      <c r="B44" s="36"/>
      <c r="C44" s="44"/>
    </row>
    <row r="45" spans="1:3" ht="15">
      <c r="A45" s="43"/>
      <c r="B45" s="41"/>
      <c r="C45" s="43"/>
    </row>
    <row r="46" spans="1:3" ht="15">
      <c r="A46" s="40"/>
      <c r="B46" s="36"/>
      <c r="C46" s="44"/>
    </row>
    <row r="47" spans="1:3" ht="15">
      <c r="A47" s="43"/>
      <c r="B47" s="41"/>
      <c r="C47" s="43"/>
    </row>
    <row r="48" spans="1:3" ht="15">
      <c r="A48" s="40"/>
      <c r="B48" s="36"/>
      <c r="C48" s="36"/>
    </row>
    <row r="49" spans="1:3" ht="15">
      <c r="A49" s="36"/>
      <c r="B49" s="36"/>
      <c r="C49" s="36"/>
    </row>
    <row r="50" ht="15">
      <c r="B50" s="36"/>
    </row>
    <row r="51" ht="15">
      <c r="B51" s="36"/>
    </row>
  </sheetData>
  <sheetProtection selectLockedCells="1" selectUnlockedCells="1"/>
  <printOptions/>
  <pageMargins left="0.9840277777777777" right="0.19652777777777777" top="0.7875" bottom="0.7875" header="0.5118055555555555" footer="0"/>
  <pageSetup fitToHeight="0" fitToWidth="1" horizontalDpi="300" verticalDpi="300" orientation="portrait" paperSize="9" scale="74" r:id="rId1"/>
</worksheet>
</file>

<file path=xl/worksheets/sheet39.xml><?xml version="1.0" encoding="utf-8"?>
<worksheet xmlns="http://schemas.openxmlformats.org/spreadsheetml/2006/main" xmlns:r="http://schemas.openxmlformats.org/officeDocument/2006/relationships">
  <sheetPr>
    <tabColor indexed="50"/>
    <pageSetUpPr fitToPage="1"/>
  </sheetPr>
  <dimension ref="A2:IO14"/>
  <sheetViews>
    <sheetView zoomScale="70" zoomScaleNormal="70" workbookViewId="0" topLeftCell="A1">
      <selection activeCell="A1" sqref="A1"/>
    </sheetView>
  </sheetViews>
  <sheetFormatPr defaultColWidth="9.125" defaultRowHeight="12.75"/>
  <cols>
    <col min="1" max="1" width="6.50390625" style="85" customWidth="1"/>
    <col min="2" max="2" width="61.50390625" style="33" customWidth="1"/>
    <col min="3" max="3" width="14.125" style="34" customWidth="1"/>
    <col min="4" max="4" width="13.50390625" style="3" customWidth="1"/>
    <col min="5" max="5" width="10.625" style="3" customWidth="1"/>
    <col min="6" max="6" width="13.50390625" style="3" bestFit="1" customWidth="1"/>
    <col min="7" max="248" width="9.125" style="35" customWidth="1"/>
    <col min="249" max="16384" width="9.125" style="36" customWidth="1"/>
  </cols>
  <sheetData>
    <row r="2" spans="1:3" ht="15">
      <c r="A2" s="86"/>
      <c r="B2" s="38" t="s">
        <v>127</v>
      </c>
      <c r="C2" s="39"/>
    </row>
    <row r="3" spans="1:3" ht="15">
      <c r="A3" s="86"/>
      <c r="B3" s="38"/>
      <c r="C3" s="39"/>
    </row>
    <row r="4" spans="2:6" ht="15">
      <c r="B4" s="62"/>
      <c r="C4" s="63"/>
      <c r="D4" s="65"/>
      <c r="E4" s="65"/>
      <c r="F4" s="65"/>
    </row>
    <row r="5" spans="1:249" s="35" customFormat="1" ht="15">
      <c r="A5" s="43">
        <v>1</v>
      </c>
      <c r="B5" s="41" t="s">
        <v>157</v>
      </c>
      <c r="C5" s="45" t="s">
        <v>35</v>
      </c>
      <c r="D5" s="3">
        <v>12.5</v>
      </c>
      <c r="E5" s="3"/>
      <c r="F5" s="3">
        <f>+D5*E5</f>
        <v>0</v>
      </c>
      <c r="IO5" s="36"/>
    </row>
    <row r="6" spans="1:249" s="35" customFormat="1" ht="15">
      <c r="A6" s="40"/>
      <c r="B6" s="41"/>
      <c r="C6" s="42"/>
      <c r="D6" s="80"/>
      <c r="E6" s="3"/>
      <c r="F6" s="3"/>
      <c r="IO6" s="36"/>
    </row>
    <row r="7" spans="1:6" ht="15">
      <c r="A7" s="40">
        <f>+A5+1</f>
        <v>2</v>
      </c>
      <c r="B7" s="41" t="s">
        <v>1685</v>
      </c>
      <c r="C7" s="45" t="s">
        <v>35</v>
      </c>
      <c r="D7" s="3">
        <v>83</v>
      </c>
      <c r="F7" s="3">
        <f>+D7*E7</f>
        <v>0</v>
      </c>
    </row>
    <row r="8" spans="1:4" ht="15">
      <c r="A8" s="40"/>
      <c r="B8" s="41"/>
      <c r="C8" s="42"/>
      <c r="D8" s="80"/>
    </row>
    <row r="9" spans="1:6" ht="15">
      <c r="A9" s="40">
        <f>+A7+1</f>
        <v>3</v>
      </c>
      <c r="B9" s="41" t="s">
        <v>171</v>
      </c>
      <c r="C9" s="45" t="s">
        <v>17</v>
      </c>
      <c r="D9" s="80">
        <v>5</v>
      </c>
      <c r="F9" s="3">
        <f>+D9*E9</f>
        <v>0</v>
      </c>
    </row>
    <row r="10" spans="1:4" ht="15">
      <c r="A10" s="40"/>
      <c r="B10" s="41"/>
      <c r="C10" s="42"/>
      <c r="D10" s="80"/>
    </row>
    <row r="11" spans="1:6" ht="15">
      <c r="A11" s="40">
        <f>+A9+1</f>
        <v>4</v>
      </c>
      <c r="B11" s="41" t="s">
        <v>1686</v>
      </c>
      <c r="C11" s="45" t="s">
        <v>35</v>
      </c>
      <c r="D11" s="80">
        <v>5.5</v>
      </c>
      <c r="F11" s="3">
        <f>+D11*E11</f>
        <v>0</v>
      </c>
    </row>
    <row r="12" spans="1:4" ht="15">
      <c r="A12" s="40"/>
      <c r="B12" s="41"/>
      <c r="C12" s="42"/>
      <c r="D12" s="80"/>
    </row>
    <row r="13" spans="1:6" ht="15">
      <c r="A13" s="40"/>
      <c r="B13" s="68" t="s">
        <v>179</v>
      </c>
      <c r="C13" s="70"/>
      <c r="D13" s="71"/>
      <c r="E13" s="71"/>
      <c r="F13" s="72">
        <f>SUM(F5:F12)</f>
        <v>0</v>
      </c>
    </row>
    <row r="14" spans="1:3" ht="15">
      <c r="A14" s="40"/>
      <c r="B14" s="41"/>
      <c r="C14" s="42"/>
    </row>
  </sheetData>
  <sheetProtection selectLockedCells="1" selectUnlockedCells="1"/>
  <printOptions/>
  <pageMargins left="0.9840277777777777" right="0.19652777777777777" top="0.7875" bottom="0.7875" header="0.5118055555555555" footer="0"/>
  <pageSetup fitToHeight="0" fitToWidth="1"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tabColor indexed="55"/>
  </sheetPr>
  <dimension ref="A2:IO37"/>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8.50390625" style="58" customWidth="1"/>
    <col min="2" max="2" width="67.50390625" style="33" customWidth="1"/>
    <col min="3" max="3" width="13.875" style="34" customWidth="1"/>
    <col min="4" max="4" width="14.50390625" style="59" customWidth="1"/>
    <col min="5" max="5" width="14.50390625" style="3" customWidth="1"/>
    <col min="6" max="6" width="19.50390625" style="3" customWidth="1"/>
    <col min="7" max="248" width="9.125" style="35" customWidth="1"/>
    <col min="249" max="16384" width="9.125" style="36" customWidth="1"/>
  </cols>
  <sheetData>
    <row r="2" spans="1:4" ht="15">
      <c r="A2" s="60"/>
      <c r="B2" s="38" t="s">
        <v>27</v>
      </c>
      <c r="C2" s="39"/>
      <c r="D2" s="61"/>
    </row>
    <row r="3" spans="1:4" ht="15">
      <c r="A3" s="60"/>
      <c r="B3" s="38"/>
      <c r="C3" s="39"/>
      <c r="D3" s="61"/>
    </row>
    <row r="4" spans="2:6" ht="15">
      <c r="B4" s="62"/>
      <c r="C4" s="63"/>
      <c r="D4" s="64"/>
      <c r="E4" s="65"/>
      <c r="F4" s="65"/>
    </row>
    <row r="5" spans="1:249" s="35" customFormat="1" ht="46.5">
      <c r="A5" s="40">
        <v>1</v>
      </c>
      <c r="B5" s="41" t="s">
        <v>28</v>
      </c>
      <c r="C5" s="45" t="s">
        <v>15</v>
      </c>
      <c r="D5" s="66">
        <v>1</v>
      </c>
      <c r="E5" s="3"/>
      <c r="F5" s="3">
        <f>+D5*E5</f>
        <v>0</v>
      </c>
      <c r="IO5" s="36"/>
    </row>
    <row r="6" spans="1:249" s="35" customFormat="1" ht="15">
      <c r="A6" s="40"/>
      <c r="B6" s="41"/>
      <c r="C6" s="45"/>
      <c r="D6" s="66"/>
      <c r="E6" s="3"/>
      <c r="F6" s="3"/>
      <c r="IO6" s="36"/>
    </row>
    <row r="7" spans="1:249" s="35" customFormat="1" ht="46.5">
      <c r="A7" s="40">
        <f>+A5+1</f>
        <v>2</v>
      </c>
      <c r="B7" s="41" t="s">
        <v>29</v>
      </c>
      <c r="C7" s="45" t="s">
        <v>15</v>
      </c>
      <c r="D7" s="66">
        <v>1</v>
      </c>
      <c r="E7" s="3"/>
      <c r="F7" s="3">
        <f>+D7*E7</f>
        <v>0</v>
      </c>
      <c r="IO7" s="36"/>
    </row>
    <row r="8" spans="1:249" s="35" customFormat="1" ht="15">
      <c r="A8" s="40"/>
      <c r="B8" s="42"/>
      <c r="C8" s="42"/>
      <c r="D8" s="66"/>
      <c r="E8" s="3"/>
      <c r="F8" s="3"/>
      <c r="IO8" s="36"/>
    </row>
    <row r="9" spans="1:249" s="35" customFormat="1" ht="46.5">
      <c r="A9" s="40">
        <f>+A7+1</f>
        <v>3</v>
      </c>
      <c r="B9" s="41" t="s">
        <v>30</v>
      </c>
      <c r="C9" s="45" t="s">
        <v>15</v>
      </c>
      <c r="D9" s="66">
        <v>1</v>
      </c>
      <c r="E9" s="3"/>
      <c r="F9" s="3">
        <f>+D9*E9</f>
        <v>0</v>
      </c>
      <c r="IO9" s="36"/>
    </row>
    <row r="10" spans="1:249" s="35" customFormat="1" ht="15">
      <c r="A10" s="40"/>
      <c r="B10" s="42"/>
      <c r="C10" s="42"/>
      <c r="D10" s="66"/>
      <c r="E10" s="3"/>
      <c r="F10" s="3"/>
      <c r="IO10" s="36"/>
    </row>
    <row r="11" spans="1:249" s="35" customFormat="1" ht="46.5">
      <c r="A11" s="40">
        <f>+A9+1</f>
        <v>4</v>
      </c>
      <c r="B11" s="41" t="s">
        <v>31</v>
      </c>
      <c r="C11" s="45" t="s">
        <v>15</v>
      </c>
      <c r="D11" s="66">
        <v>1</v>
      </c>
      <c r="E11" s="3"/>
      <c r="F11" s="3">
        <f>+D11*E11</f>
        <v>0</v>
      </c>
      <c r="IO11" s="36"/>
    </row>
    <row r="12" spans="1:249" s="35" customFormat="1" ht="15">
      <c r="A12" s="40"/>
      <c r="B12" s="41"/>
      <c r="C12" s="42"/>
      <c r="D12" s="66"/>
      <c r="E12" s="3"/>
      <c r="F12" s="3"/>
      <c r="IO12" s="36"/>
    </row>
    <row r="13" spans="1:249" s="35" customFormat="1" ht="46.5">
      <c r="A13" s="40">
        <f>+A11+1</f>
        <v>5</v>
      </c>
      <c r="B13" s="41" t="s">
        <v>32</v>
      </c>
      <c r="C13" s="45" t="s">
        <v>15</v>
      </c>
      <c r="D13" s="66">
        <v>5</v>
      </c>
      <c r="E13" s="3"/>
      <c r="F13" s="3">
        <f>+D13*E13</f>
        <v>0</v>
      </c>
      <c r="IO13" s="36"/>
    </row>
    <row r="14" spans="1:249" s="35" customFormat="1" ht="15">
      <c r="A14" s="40"/>
      <c r="B14" s="42"/>
      <c r="C14" s="42"/>
      <c r="D14" s="66"/>
      <c r="E14" s="3"/>
      <c r="F14" s="3"/>
      <c r="IO14" s="36"/>
    </row>
    <row r="15" spans="1:249" s="35" customFormat="1" ht="30.75">
      <c r="A15" s="40">
        <f>+A13+1</f>
        <v>6</v>
      </c>
      <c r="B15" s="41" t="s">
        <v>33</v>
      </c>
      <c r="C15" s="45" t="s">
        <v>15</v>
      </c>
      <c r="D15" s="66">
        <v>3</v>
      </c>
      <c r="E15" s="3"/>
      <c r="F15" s="3">
        <f>+D15*E15</f>
        <v>0</v>
      </c>
      <c r="IO15" s="36"/>
    </row>
    <row r="16" spans="1:249" s="35" customFormat="1" ht="15">
      <c r="A16" s="40"/>
      <c r="B16" s="42"/>
      <c r="C16" s="42"/>
      <c r="D16" s="66"/>
      <c r="E16" s="3"/>
      <c r="F16" s="3"/>
      <c r="IO16" s="36"/>
    </row>
    <row r="17" spans="1:249" s="35" customFormat="1" ht="46.5">
      <c r="A17" s="40">
        <f>+A15+1</f>
        <v>7</v>
      </c>
      <c r="B17" s="41" t="s">
        <v>34</v>
      </c>
      <c r="C17" s="45" t="s">
        <v>35</v>
      </c>
      <c r="D17" s="66">
        <v>30</v>
      </c>
      <c r="E17" s="3"/>
      <c r="F17" s="3">
        <f>+D17*E17</f>
        <v>0</v>
      </c>
      <c r="IO17" s="36"/>
    </row>
    <row r="18" spans="1:249" s="35" customFormat="1" ht="15">
      <c r="A18" s="40"/>
      <c r="B18" s="42"/>
      <c r="C18" s="42"/>
      <c r="D18" s="66"/>
      <c r="E18" s="3"/>
      <c r="F18" s="3"/>
      <c r="IO18" s="36"/>
    </row>
    <row r="19" spans="1:249" s="35" customFormat="1" ht="30.75">
      <c r="A19" s="40">
        <f>+A17+1</f>
        <v>8</v>
      </c>
      <c r="B19" s="41" t="s">
        <v>36</v>
      </c>
      <c r="C19" s="45" t="s">
        <v>15</v>
      </c>
      <c r="D19" s="66">
        <v>2</v>
      </c>
      <c r="E19" s="3"/>
      <c r="F19" s="3">
        <f>+D19*E19</f>
        <v>0</v>
      </c>
      <c r="IO19" s="36"/>
    </row>
    <row r="20" spans="1:249" s="35" customFormat="1" ht="15">
      <c r="A20" s="40"/>
      <c r="B20" s="42"/>
      <c r="C20" s="42"/>
      <c r="D20" s="66"/>
      <c r="E20" s="3"/>
      <c r="F20" s="3"/>
      <c r="IO20" s="36"/>
    </row>
    <row r="21" spans="1:249" s="35" customFormat="1" ht="30.75">
      <c r="A21" s="40">
        <f>+A19+1</f>
        <v>9</v>
      </c>
      <c r="B21" s="41" t="s">
        <v>37</v>
      </c>
      <c r="C21" s="45" t="s">
        <v>35</v>
      </c>
      <c r="D21" s="66">
        <v>15</v>
      </c>
      <c r="E21" s="3"/>
      <c r="F21" s="3">
        <f>+D21*E21</f>
        <v>0</v>
      </c>
      <c r="IO21" s="36"/>
    </row>
    <row r="22" spans="1:249" s="35" customFormat="1" ht="15">
      <c r="A22" s="40"/>
      <c r="B22" s="42"/>
      <c r="C22" s="42"/>
      <c r="D22" s="66"/>
      <c r="E22" s="3"/>
      <c r="F22" s="3"/>
      <c r="IO22" s="36"/>
    </row>
    <row r="23" spans="1:249" s="35" customFormat="1" ht="30.75">
      <c r="A23" s="40">
        <f>+A21+1</f>
        <v>10</v>
      </c>
      <c r="B23" s="41" t="s">
        <v>38</v>
      </c>
      <c r="C23" s="45" t="s">
        <v>39</v>
      </c>
      <c r="D23" s="66">
        <v>2</v>
      </c>
      <c r="E23" s="3"/>
      <c r="F23" s="3">
        <f>+D23*E23</f>
        <v>0</v>
      </c>
      <c r="G23" s="67"/>
      <c r="IO23" s="36"/>
    </row>
    <row r="24" spans="1:249" s="35" customFormat="1" ht="15">
      <c r="A24" s="40"/>
      <c r="B24" s="41"/>
      <c r="C24" s="42"/>
      <c r="D24" s="66"/>
      <c r="E24" s="3"/>
      <c r="F24" s="3"/>
      <c r="IO24" s="36"/>
    </row>
    <row r="25" spans="1:249" s="35" customFormat="1" ht="30.75">
      <c r="A25" s="40">
        <f>+A23+1</f>
        <v>11</v>
      </c>
      <c r="B25" s="41" t="s">
        <v>40</v>
      </c>
      <c r="C25" s="45" t="s">
        <v>35</v>
      </c>
      <c r="D25" s="66">
        <v>43</v>
      </c>
      <c r="E25" s="3"/>
      <c r="F25" s="3">
        <f>+D25*E25</f>
        <v>0</v>
      </c>
      <c r="IO25" s="36"/>
    </row>
    <row r="26" spans="1:249" s="35" customFormat="1" ht="15">
      <c r="A26" s="40"/>
      <c r="B26" s="41"/>
      <c r="C26" s="42"/>
      <c r="D26" s="66"/>
      <c r="E26" s="3"/>
      <c r="F26" s="3"/>
      <c r="IO26" s="36"/>
    </row>
    <row r="27" spans="1:6" ht="46.5">
      <c r="A27" s="40">
        <f>+A25+1</f>
        <v>12</v>
      </c>
      <c r="B27" s="41" t="s">
        <v>41</v>
      </c>
      <c r="C27" s="45" t="s">
        <v>35</v>
      </c>
      <c r="D27" s="66">
        <v>45</v>
      </c>
      <c r="F27" s="3">
        <f>+D27*E27</f>
        <v>0</v>
      </c>
    </row>
    <row r="28" spans="1:4" ht="15">
      <c r="A28" s="40"/>
      <c r="B28" s="41"/>
      <c r="C28" s="42"/>
      <c r="D28" s="66"/>
    </row>
    <row r="29" spans="1:6" ht="30.75">
      <c r="A29" s="40">
        <f>+A27+1</f>
        <v>13</v>
      </c>
      <c r="B29" s="41" t="s">
        <v>42</v>
      </c>
      <c r="C29" s="45" t="s">
        <v>35</v>
      </c>
      <c r="D29" s="66">
        <v>200</v>
      </c>
      <c r="F29" s="3">
        <f>+D29*E29</f>
        <v>0</v>
      </c>
    </row>
    <row r="30" spans="1:4" ht="15">
      <c r="A30" s="40"/>
      <c r="B30" s="41"/>
      <c r="C30" s="42"/>
      <c r="D30" s="66"/>
    </row>
    <row r="31" spans="1:6" ht="30.75">
      <c r="A31" s="40">
        <f>+A29+1</f>
        <v>14</v>
      </c>
      <c r="B31" s="41" t="s">
        <v>43</v>
      </c>
      <c r="C31" s="45" t="s">
        <v>17</v>
      </c>
      <c r="D31" s="66">
        <v>25</v>
      </c>
      <c r="F31" s="3">
        <f>+D31*E31</f>
        <v>0</v>
      </c>
    </row>
    <row r="32" spans="1:4" ht="15">
      <c r="A32" s="40"/>
      <c r="B32" s="41"/>
      <c r="C32" s="42"/>
      <c r="D32" s="66"/>
    </row>
    <row r="33" spans="1:6" ht="46.5">
      <c r="A33" s="40">
        <f>+A31+1</f>
        <v>15</v>
      </c>
      <c r="B33" s="41" t="s">
        <v>44</v>
      </c>
      <c r="C33" s="45" t="s">
        <v>45</v>
      </c>
      <c r="D33" s="66">
        <v>10</v>
      </c>
      <c r="F33" s="3">
        <f>+D33*E33</f>
        <v>0</v>
      </c>
    </row>
    <row r="34" spans="1:4" ht="15">
      <c r="A34" s="40"/>
      <c r="B34" s="41"/>
      <c r="C34" s="45"/>
      <c r="D34" s="66"/>
    </row>
    <row r="35" spans="1:6" ht="15">
      <c r="A35" s="40"/>
      <c r="B35" s="68" t="s">
        <v>46</v>
      </c>
      <c r="C35" s="69"/>
      <c r="D35" s="70"/>
      <c r="E35" s="71"/>
      <c r="F35" s="72">
        <f>SUM(F5:F34)</f>
        <v>0</v>
      </c>
    </row>
    <row r="36" spans="2:6" ht="15">
      <c r="B36" s="746"/>
      <c r="C36" s="746"/>
      <c r="D36" s="746"/>
      <c r="E36" s="746"/>
      <c r="F36" s="746"/>
    </row>
    <row r="37" ht="15">
      <c r="B37" s="73"/>
    </row>
  </sheetData>
  <sheetProtection selectLockedCells="1" selectUnlockedCells="1"/>
  <mergeCells count="1">
    <mergeCell ref="B36:F36"/>
  </mergeCells>
  <printOptions/>
  <pageMargins left="0.9840277777777777" right="0.19652777777777777" top="0.7875" bottom="0.7875" header="0.5118055555555555" footer="0"/>
  <pageSetup horizontalDpi="300" verticalDpi="300" orientation="portrait" paperSize="9" scale="66" r:id="rId1"/>
  <headerFooter alignWithMargins="0">
    <oddFooter>&amp;C&amp;P/&amp;N</oddFooter>
  </headerFooter>
</worksheet>
</file>

<file path=xl/worksheets/sheet40.xml><?xml version="1.0" encoding="utf-8"?>
<worksheet xmlns="http://schemas.openxmlformats.org/spreadsheetml/2006/main" xmlns:r="http://schemas.openxmlformats.org/officeDocument/2006/relationships">
  <sheetPr>
    <tabColor indexed="50"/>
    <pageSetUpPr fitToPage="1"/>
  </sheetPr>
  <dimension ref="A2:IV15"/>
  <sheetViews>
    <sheetView zoomScale="70" zoomScaleNormal="70" workbookViewId="0" topLeftCell="A1">
      <selection activeCell="A1" sqref="A1"/>
    </sheetView>
  </sheetViews>
  <sheetFormatPr defaultColWidth="9.125" defaultRowHeight="12.75"/>
  <cols>
    <col min="1" max="1" width="6.50390625" style="110" customWidth="1"/>
    <col min="2" max="2" width="61.50390625" style="111" customWidth="1"/>
    <col min="3" max="3" width="14.125" style="112" customWidth="1"/>
    <col min="4" max="4" width="15.50390625" style="113" customWidth="1"/>
    <col min="5" max="5" width="10.625" style="3" customWidth="1"/>
    <col min="6" max="6" width="13.50390625" style="3" bestFit="1" customWidth="1"/>
    <col min="7" max="248" width="9.125" style="114" customWidth="1"/>
    <col min="249" max="16384" width="9.125" style="115" customWidth="1"/>
  </cols>
  <sheetData>
    <row r="2" spans="1:4" ht="15">
      <c r="A2" s="116"/>
      <c r="B2" s="117" t="s">
        <v>180</v>
      </c>
      <c r="C2" s="118"/>
      <c r="D2" s="119"/>
    </row>
    <row r="3" spans="1:4" ht="15">
      <c r="A3" s="116"/>
      <c r="B3" s="740"/>
      <c r="C3" s="118"/>
      <c r="D3" s="119"/>
    </row>
    <row r="4" spans="1:249" s="135" customFormat="1" ht="15">
      <c r="A4" s="131"/>
      <c r="B4" s="132"/>
      <c r="C4" s="133"/>
      <c r="D4" s="134"/>
      <c r="E4" s="3"/>
      <c r="F4" s="3"/>
      <c r="IO4" s="136"/>
    </row>
    <row r="5" spans="1:256" s="135" customFormat="1" ht="171">
      <c r="A5" s="137">
        <v>1</v>
      </c>
      <c r="B5" s="132" t="s">
        <v>1687</v>
      </c>
      <c r="C5" s="138" t="s">
        <v>35</v>
      </c>
      <c r="D5" s="139">
        <v>45</v>
      </c>
      <c r="E5" s="3"/>
      <c r="F5" s="3">
        <f>+D5*E5</f>
        <v>0</v>
      </c>
      <c r="IO5" s="136"/>
      <c r="IP5" s="136"/>
      <c r="IQ5" s="136"/>
      <c r="IR5" s="136"/>
      <c r="IS5" s="136"/>
      <c r="IT5" s="136"/>
      <c r="IU5" s="136"/>
      <c r="IV5" s="136"/>
    </row>
    <row r="6" spans="1:256" s="135" customFormat="1" ht="15">
      <c r="A6" s="131"/>
      <c r="B6" s="136"/>
      <c r="C6" s="140"/>
      <c r="D6" s="113"/>
      <c r="E6" s="3"/>
      <c r="F6" s="3"/>
      <c r="IO6" s="136"/>
      <c r="IP6" s="136"/>
      <c r="IQ6" s="136"/>
      <c r="IR6" s="136"/>
      <c r="IS6" s="136"/>
      <c r="IT6" s="136"/>
      <c r="IU6" s="136"/>
      <c r="IV6" s="136"/>
    </row>
    <row r="7" spans="1:256" s="135" customFormat="1" ht="30.75">
      <c r="A7" s="137">
        <f>+A5+1</f>
        <v>2</v>
      </c>
      <c r="B7" s="142" t="s">
        <v>241</v>
      </c>
      <c r="C7" s="143"/>
      <c r="D7" s="144"/>
      <c r="E7" s="145"/>
      <c r="F7" s="3"/>
      <c r="IO7" s="136"/>
      <c r="IP7" s="136"/>
      <c r="IQ7" s="136"/>
      <c r="IR7" s="136"/>
      <c r="IS7" s="136"/>
      <c r="IT7" s="136"/>
      <c r="IU7" s="136"/>
      <c r="IV7" s="136"/>
    </row>
    <row r="8" spans="1:256" s="135" customFormat="1" ht="15">
      <c r="A8" s="137"/>
      <c r="B8" s="142" t="s">
        <v>242</v>
      </c>
      <c r="C8" s="146" t="s">
        <v>45</v>
      </c>
      <c r="D8" s="139">
        <v>10</v>
      </c>
      <c r="E8" s="3"/>
      <c r="F8" s="3">
        <f>+D8*E8</f>
        <v>0</v>
      </c>
      <c r="IO8" s="136"/>
      <c r="IP8" s="136"/>
      <c r="IQ8" s="136"/>
      <c r="IR8" s="136"/>
      <c r="IS8" s="136"/>
      <c r="IT8" s="136"/>
      <c r="IU8" s="136"/>
      <c r="IV8" s="136"/>
    </row>
    <row r="9" spans="1:256" s="135" customFormat="1" ht="15">
      <c r="A9" s="137"/>
      <c r="B9" s="142" t="s">
        <v>243</v>
      </c>
      <c r="C9" s="146" t="s">
        <v>45</v>
      </c>
      <c r="D9" s="139">
        <v>10</v>
      </c>
      <c r="E9" s="3"/>
      <c r="F9" s="3">
        <f>+D9*E9</f>
        <v>0</v>
      </c>
      <c r="IO9" s="136"/>
      <c r="IP9" s="136"/>
      <c r="IQ9" s="136"/>
      <c r="IR9" s="136"/>
      <c r="IS9" s="136"/>
      <c r="IT9" s="136"/>
      <c r="IU9" s="136"/>
      <c r="IV9" s="136"/>
    </row>
    <row r="10" spans="1:256" s="135" customFormat="1" ht="15">
      <c r="A10" s="137"/>
      <c r="B10" s="142"/>
      <c r="C10" s="146"/>
      <c r="D10" s="139"/>
      <c r="E10" s="3"/>
      <c r="F10" s="3"/>
      <c r="IO10" s="136"/>
      <c r="IP10" s="136"/>
      <c r="IQ10" s="136"/>
      <c r="IR10" s="136"/>
      <c r="IS10" s="136"/>
      <c r="IT10" s="136"/>
      <c r="IU10" s="136"/>
      <c r="IV10" s="136"/>
    </row>
    <row r="11" spans="1:256" s="135" customFormat="1" ht="15">
      <c r="A11" s="131"/>
      <c r="B11" s="147" t="s">
        <v>244</v>
      </c>
      <c r="C11" s="148"/>
      <c r="D11" s="149"/>
      <c r="E11" s="71"/>
      <c r="F11" s="72">
        <f>SUM(F5:F10)</f>
        <v>0</v>
      </c>
      <c r="IO11" s="136"/>
      <c r="IP11" s="136"/>
      <c r="IQ11" s="136"/>
      <c r="IR11" s="136"/>
      <c r="IS11" s="136"/>
      <c r="IT11" s="136"/>
      <c r="IU11" s="136"/>
      <c r="IV11" s="136"/>
    </row>
    <row r="12" spans="1:256" s="135" customFormat="1" ht="15">
      <c r="A12" s="131"/>
      <c r="B12" s="132"/>
      <c r="C12" s="133"/>
      <c r="D12" s="113"/>
      <c r="E12" s="3"/>
      <c r="F12" s="3"/>
      <c r="IO12" s="136"/>
      <c r="IP12" s="136"/>
      <c r="IQ12" s="136"/>
      <c r="IR12" s="136"/>
      <c r="IS12" s="136"/>
      <c r="IT12" s="136"/>
      <c r="IU12" s="136"/>
      <c r="IV12" s="136"/>
    </row>
    <row r="13" spans="1:256" s="135" customFormat="1" ht="15">
      <c r="A13" s="110"/>
      <c r="B13" s="150"/>
      <c r="C13" s="112"/>
      <c r="D13" s="113"/>
      <c r="E13" s="3"/>
      <c r="F13" s="3"/>
      <c r="IO13" s="136"/>
      <c r="IP13" s="136"/>
      <c r="IQ13" s="136"/>
      <c r="IR13" s="136"/>
      <c r="IS13" s="136"/>
      <c r="IT13" s="136"/>
      <c r="IU13" s="136"/>
      <c r="IV13" s="136"/>
    </row>
    <row r="14" spans="1:256" s="135" customFormat="1" ht="15">
      <c r="A14" s="110"/>
      <c r="B14" s="150"/>
      <c r="C14" s="112"/>
      <c r="D14" s="113"/>
      <c r="E14" s="3"/>
      <c r="F14" s="3"/>
      <c r="IO14" s="136"/>
      <c r="IP14" s="136"/>
      <c r="IQ14" s="136"/>
      <c r="IR14" s="136"/>
      <c r="IS14" s="136"/>
      <c r="IT14" s="136"/>
      <c r="IU14" s="136"/>
      <c r="IV14" s="136"/>
    </row>
    <row r="15" spans="1:256" s="135" customFormat="1" ht="15">
      <c r="A15" s="110"/>
      <c r="B15" s="150"/>
      <c r="C15" s="112"/>
      <c r="D15" s="113"/>
      <c r="E15" s="3"/>
      <c r="F15" s="3"/>
      <c r="IO15" s="136"/>
      <c r="IP15" s="136"/>
      <c r="IQ15" s="136"/>
      <c r="IR15" s="136"/>
      <c r="IS15" s="136"/>
      <c r="IT15" s="136"/>
      <c r="IU15" s="136"/>
      <c r="IV15" s="136"/>
    </row>
  </sheetData>
  <sheetProtection selectLockedCells="1" selectUnlockedCells="1"/>
  <printOptions/>
  <pageMargins left="0.9840277777777777" right="0.19652777777777777" top="0.7875" bottom="0.7875" header="0.5118055555555555" footer="0"/>
  <pageSetup fitToHeight="0" fitToWidth="1" horizontalDpi="300" verticalDpi="300" orientation="portrait" paperSize="9" scale="74" r:id="rId1"/>
</worksheet>
</file>

<file path=xl/worksheets/sheet41.xml><?xml version="1.0" encoding="utf-8"?>
<worksheet xmlns="http://schemas.openxmlformats.org/spreadsheetml/2006/main" xmlns:r="http://schemas.openxmlformats.org/officeDocument/2006/relationships">
  <sheetPr>
    <tabColor indexed="50"/>
    <pageSetUpPr fitToPage="1"/>
  </sheetPr>
  <dimension ref="A2:F22"/>
  <sheetViews>
    <sheetView zoomScale="70" zoomScaleNormal="70" workbookViewId="0" topLeftCell="A1">
      <selection activeCell="A1" sqref="A1"/>
    </sheetView>
  </sheetViews>
  <sheetFormatPr defaultColWidth="9.125" defaultRowHeight="12.75"/>
  <cols>
    <col min="1" max="1" width="6.50390625" style="85" customWidth="1"/>
    <col min="2" max="2" width="61.50390625" style="33" customWidth="1"/>
    <col min="3" max="3" width="14.125" style="34" customWidth="1"/>
    <col min="4" max="4" width="13.50390625" style="3" customWidth="1"/>
    <col min="5" max="5" width="11.625" style="3" bestFit="1" customWidth="1"/>
    <col min="6" max="6" width="13.50390625" style="3" bestFit="1" customWidth="1"/>
    <col min="7" max="248" width="9.125" style="35" customWidth="1"/>
    <col min="249" max="16384" width="9.125" style="36" customWidth="1"/>
  </cols>
  <sheetData>
    <row r="2" spans="1:3" ht="15">
      <c r="A2" s="86"/>
      <c r="B2" s="38" t="s">
        <v>245</v>
      </c>
      <c r="C2" s="39"/>
    </row>
    <row r="3" spans="1:3" ht="15">
      <c r="A3" s="86"/>
      <c r="B3" s="38"/>
      <c r="C3" s="39"/>
    </row>
    <row r="4" spans="2:6" ht="15">
      <c r="B4" s="62"/>
      <c r="C4" s="63"/>
      <c r="D4" s="65"/>
      <c r="E4" s="65"/>
      <c r="F4" s="65"/>
    </row>
    <row r="5" spans="1:6" ht="15">
      <c r="A5" s="43">
        <v>1</v>
      </c>
      <c r="B5" s="41" t="s">
        <v>246</v>
      </c>
      <c r="C5" s="45" t="s">
        <v>17</v>
      </c>
      <c r="D5" s="3">
        <v>14</v>
      </c>
      <c r="E5" s="738"/>
      <c r="F5" s="3">
        <f>+D5*E5</f>
        <v>0</v>
      </c>
    </row>
    <row r="6" spans="1:3" ht="15">
      <c r="A6" s="40"/>
      <c r="B6" s="41"/>
      <c r="C6" s="42"/>
    </row>
    <row r="7" spans="1:6" ht="15">
      <c r="A7" s="43">
        <f>+A5+1</f>
        <v>2</v>
      </c>
      <c r="B7" s="41" t="s">
        <v>247</v>
      </c>
      <c r="C7" s="45" t="s">
        <v>15</v>
      </c>
      <c r="D7" s="3">
        <v>4</v>
      </c>
      <c r="E7" s="738"/>
      <c r="F7" s="3">
        <f>+D7*E7</f>
        <v>0</v>
      </c>
    </row>
    <row r="8" spans="1:3" ht="15">
      <c r="A8" s="40"/>
      <c r="B8" s="41"/>
      <c r="C8" s="42"/>
    </row>
    <row r="9" spans="1:6" ht="15">
      <c r="A9" s="40">
        <f>+A7+1</f>
        <v>3</v>
      </c>
      <c r="B9" s="41" t="s">
        <v>1688</v>
      </c>
      <c r="C9" s="45" t="s">
        <v>39</v>
      </c>
      <c r="D9" s="3">
        <v>5</v>
      </c>
      <c r="E9" s="738"/>
      <c r="F9" s="3">
        <f>+D9*E9</f>
        <v>0</v>
      </c>
    </row>
    <row r="10" spans="1:3" ht="15">
      <c r="A10" s="40"/>
      <c r="B10" s="41"/>
      <c r="C10" s="42"/>
    </row>
    <row r="11" spans="1:6" ht="15">
      <c r="A11" s="40">
        <f>+A9+1</f>
        <v>4</v>
      </c>
      <c r="B11" s="41" t="s">
        <v>251</v>
      </c>
      <c r="C11" s="45" t="s">
        <v>35</v>
      </c>
      <c r="D11" s="3">
        <v>6</v>
      </c>
      <c r="E11" s="738"/>
      <c r="F11" s="3">
        <f>+D11*E11</f>
        <v>0</v>
      </c>
    </row>
    <row r="12" spans="1:3" ht="15">
      <c r="A12" s="40"/>
      <c r="B12" s="41"/>
      <c r="C12" s="42"/>
    </row>
    <row r="13" spans="1:6" ht="30.75">
      <c r="A13" s="40">
        <f>+A11+1</f>
        <v>5</v>
      </c>
      <c r="B13" s="41" t="s">
        <v>1689</v>
      </c>
      <c r="C13" s="45" t="s">
        <v>17</v>
      </c>
      <c r="D13" s="3">
        <v>14</v>
      </c>
      <c r="E13" s="738"/>
      <c r="F13" s="3">
        <f>+D13*E13</f>
        <v>0</v>
      </c>
    </row>
    <row r="14" spans="1:3" ht="15">
      <c r="A14" s="40"/>
      <c r="B14" s="41"/>
      <c r="C14" s="42"/>
    </row>
    <row r="15" spans="1:6" ht="46.5">
      <c r="A15" s="40">
        <f>+A13+1</f>
        <v>6</v>
      </c>
      <c r="B15" s="41" t="s">
        <v>1690</v>
      </c>
      <c r="C15" s="45" t="s">
        <v>15</v>
      </c>
      <c r="D15" s="3">
        <v>1</v>
      </c>
      <c r="E15" s="738"/>
      <c r="F15" s="3">
        <f>+D15*E15</f>
        <v>0</v>
      </c>
    </row>
    <row r="16" spans="1:3" ht="15">
      <c r="A16" s="40"/>
      <c r="B16" s="36"/>
      <c r="C16" s="44"/>
    </row>
    <row r="17" spans="1:6" ht="30.75">
      <c r="A17" s="40">
        <f>+A15+1</f>
        <v>7</v>
      </c>
      <c r="B17" s="41" t="s">
        <v>262</v>
      </c>
      <c r="C17" s="45" t="s">
        <v>15</v>
      </c>
      <c r="D17" s="3">
        <v>1</v>
      </c>
      <c r="E17" s="738"/>
      <c r="F17" s="3">
        <f>+D17*E17</f>
        <v>0</v>
      </c>
    </row>
    <row r="18" spans="1:3" ht="15">
      <c r="A18" s="40"/>
      <c r="B18" s="41"/>
      <c r="C18" s="42"/>
    </row>
    <row r="19" spans="1:6" ht="30.75">
      <c r="A19" s="40">
        <f>+A17+1</f>
        <v>8</v>
      </c>
      <c r="B19" s="41" t="s">
        <v>1691</v>
      </c>
      <c r="C19" s="45" t="s">
        <v>15</v>
      </c>
      <c r="D19" s="3">
        <v>1</v>
      </c>
      <c r="E19" s="738"/>
      <c r="F19" s="3">
        <f>+D19*E19</f>
        <v>0</v>
      </c>
    </row>
    <row r="20" spans="1:3" ht="15">
      <c r="A20" s="40"/>
      <c r="B20" s="41"/>
      <c r="C20" s="42"/>
    </row>
    <row r="21" spans="1:6" ht="15">
      <c r="A21" s="40"/>
      <c r="B21" s="68" t="s">
        <v>268</v>
      </c>
      <c r="C21" s="69"/>
      <c r="D21" s="71"/>
      <c r="E21" s="71"/>
      <c r="F21" s="72">
        <f>SUM(F5:F20)</f>
        <v>0</v>
      </c>
    </row>
    <row r="22" spans="1:3" ht="15">
      <c r="A22" s="40"/>
      <c r="B22" s="41"/>
      <c r="C22" s="42"/>
    </row>
  </sheetData>
  <sheetProtection selectLockedCells="1" selectUnlockedCells="1"/>
  <printOptions/>
  <pageMargins left="0.9840277777777777" right="0.19652777777777777" top="0.7875" bottom="0.7875" header="0.5118055555555555" footer="0"/>
  <pageSetup fitToHeight="0" fitToWidth="1" horizontalDpi="300" verticalDpi="300" orientation="portrait" paperSize="9" scale="74" r:id="rId1"/>
</worksheet>
</file>

<file path=xl/worksheets/sheet42.xml><?xml version="1.0" encoding="utf-8"?>
<worksheet xmlns="http://schemas.openxmlformats.org/spreadsheetml/2006/main" xmlns:r="http://schemas.openxmlformats.org/officeDocument/2006/relationships">
  <sheetPr>
    <tabColor indexed="50"/>
    <pageSetUpPr fitToPage="1"/>
  </sheetPr>
  <dimension ref="A2:F10"/>
  <sheetViews>
    <sheetView zoomScale="70" zoomScaleNormal="70" workbookViewId="0" topLeftCell="A1">
      <selection activeCell="A1" sqref="A1"/>
    </sheetView>
  </sheetViews>
  <sheetFormatPr defaultColWidth="9.125" defaultRowHeight="12.75"/>
  <cols>
    <col min="1" max="1" width="6.50390625" style="85" customWidth="1"/>
    <col min="2" max="2" width="61.50390625" style="33" customWidth="1"/>
    <col min="3" max="3" width="14.125" style="34" customWidth="1"/>
    <col min="4" max="4" width="13.50390625" style="3" customWidth="1"/>
    <col min="5" max="5" width="12.25390625" style="3" bestFit="1" customWidth="1"/>
    <col min="6" max="6" width="14.25390625" style="3" bestFit="1" customWidth="1"/>
    <col min="7" max="248" width="9.125" style="35" customWidth="1"/>
    <col min="249" max="16384" width="9.125" style="36" customWidth="1"/>
  </cols>
  <sheetData>
    <row r="2" spans="1:3" ht="15">
      <c r="A2" s="86"/>
      <c r="B2" s="38" t="s">
        <v>331</v>
      </c>
      <c r="C2" s="39"/>
    </row>
    <row r="3" spans="1:3" ht="15">
      <c r="A3" s="86"/>
      <c r="B3" s="38"/>
      <c r="C3" s="39"/>
    </row>
    <row r="4" spans="2:6" ht="15">
      <c r="B4" s="62"/>
      <c r="C4" s="63"/>
      <c r="D4" s="65"/>
      <c r="E4" s="65"/>
      <c r="F4" s="65"/>
    </row>
    <row r="5" spans="1:6" ht="264.75">
      <c r="A5" s="43">
        <v>1</v>
      </c>
      <c r="B5" s="132" t="s">
        <v>1692</v>
      </c>
      <c r="C5" s="45" t="s">
        <v>15</v>
      </c>
      <c r="D5" s="3">
        <v>20</v>
      </c>
      <c r="F5" s="3">
        <f>+D5*E5</f>
        <v>0</v>
      </c>
    </row>
    <row r="6" spans="1:3" ht="15">
      <c r="A6" s="40"/>
      <c r="B6" s="41"/>
      <c r="C6" s="42"/>
    </row>
    <row r="7" spans="1:6" ht="280.5">
      <c r="A7" s="43">
        <f>+A5+1</f>
        <v>2</v>
      </c>
      <c r="B7" s="132" t="s">
        <v>1693</v>
      </c>
      <c r="C7" s="45" t="s">
        <v>15</v>
      </c>
      <c r="D7" s="3">
        <v>1</v>
      </c>
      <c r="F7" s="3">
        <f>+D7*E7</f>
        <v>0</v>
      </c>
    </row>
    <row r="8" spans="1:3" ht="15">
      <c r="A8" s="40"/>
      <c r="B8" s="41"/>
      <c r="C8" s="42"/>
    </row>
    <row r="9" spans="1:6" ht="15">
      <c r="A9" s="40"/>
      <c r="B9" s="68" t="s">
        <v>1694</v>
      </c>
      <c r="C9" s="69"/>
      <c r="D9" s="71"/>
      <c r="E9" s="71"/>
      <c r="F9" s="72">
        <f>SUM(F5:F8)</f>
        <v>0</v>
      </c>
    </row>
    <row r="10" spans="1:3" ht="15">
      <c r="A10" s="40"/>
      <c r="B10" s="41"/>
      <c r="C10" s="42"/>
    </row>
  </sheetData>
  <sheetProtection selectLockedCells="1" selectUnlockedCells="1"/>
  <printOptions/>
  <pageMargins left="0.9840277777777777" right="0.19652777777777777" top="0.7875" bottom="0.7875" header="0.5118055555555555" footer="0"/>
  <pageSetup fitToHeight="0" fitToWidth="1" horizontalDpi="300" verticalDpi="300" orientation="portrait" paperSize="9" scale="74" r:id="rId1"/>
</worksheet>
</file>

<file path=xl/worksheets/sheet43.xml><?xml version="1.0" encoding="utf-8"?>
<worksheet xmlns="http://schemas.openxmlformats.org/spreadsheetml/2006/main" xmlns:r="http://schemas.openxmlformats.org/officeDocument/2006/relationships">
  <sheetPr>
    <tabColor indexed="50"/>
    <pageSetUpPr fitToPage="1"/>
  </sheetPr>
  <dimension ref="A2:F25"/>
  <sheetViews>
    <sheetView zoomScale="70" zoomScaleNormal="70" workbookViewId="0" topLeftCell="A1">
      <selection activeCell="A1" sqref="A1"/>
    </sheetView>
  </sheetViews>
  <sheetFormatPr defaultColWidth="9.125" defaultRowHeight="12.75"/>
  <cols>
    <col min="1" max="1" width="7.875" style="85" customWidth="1"/>
    <col min="2" max="2" width="61.50390625" style="33" customWidth="1"/>
    <col min="3" max="3" width="14.125" style="34" customWidth="1"/>
    <col min="4" max="4" width="15.50390625" style="15" customWidth="1"/>
    <col min="5" max="5" width="11.625" style="15" bestFit="1" customWidth="1"/>
    <col min="6" max="6" width="14.875" style="15" bestFit="1" customWidth="1"/>
    <col min="7" max="248" width="9.125" style="35" customWidth="1"/>
    <col min="249" max="16384" width="9.125" style="36" customWidth="1"/>
  </cols>
  <sheetData>
    <row r="2" spans="1:3" ht="15">
      <c r="A2" s="86"/>
      <c r="B2" s="38" t="s">
        <v>1670</v>
      </c>
      <c r="C2" s="39"/>
    </row>
    <row r="3" spans="1:3" ht="15">
      <c r="A3" s="86"/>
      <c r="B3" s="38"/>
      <c r="C3" s="39"/>
    </row>
    <row r="4" spans="2:6" ht="15">
      <c r="B4" s="62"/>
      <c r="C4" s="63"/>
      <c r="D4" s="741"/>
      <c r="E4" s="741"/>
      <c r="F4" s="741"/>
    </row>
    <row r="5" spans="1:6" ht="30.75">
      <c r="A5" s="43">
        <v>1</v>
      </c>
      <c r="B5" s="41" t="s">
        <v>1695</v>
      </c>
      <c r="C5" s="45" t="s">
        <v>35</v>
      </c>
      <c r="E5" s="742"/>
      <c r="F5" s="15">
        <f>+D5*E5</f>
        <v>0</v>
      </c>
    </row>
    <row r="6" spans="1:5" ht="15">
      <c r="A6" s="40"/>
      <c r="B6" s="41"/>
      <c r="C6" s="42"/>
      <c r="E6" s="742"/>
    </row>
    <row r="7" spans="1:6" ht="30.75">
      <c r="A7" s="43">
        <f>+A5+1</f>
        <v>2</v>
      </c>
      <c r="B7" s="41" t="s">
        <v>1696</v>
      </c>
      <c r="C7" s="45" t="s">
        <v>35</v>
      </c>
      <c r="E7" s="742"/>
      <c r="F7" s="15">
        <f>+D7*E7</f>
        <v>0</v>
      </c>
    </row>
    <row r="8" spans="1:5" ht="15">
      <c r="A8" s="40"/>
      <c r="B8" s="41"/>
      <c r="C8" s="42"/>
      <c r="E8" s="742"/>
    </row>
    <row r="9" spans="1:6" ht="30.75">
      <c r="A9" s="43">
        <f>+A7+1</f>
        <v>3</v>
      </c>
      <c r="B9" s="41" t="s">
        <v>1697</v>
      </c>
      <c r="C9" s="45" t="s">
        <v>17</v>
      </c>
      <c r="D9" s="15">
        <v>25</v>
      </c>
      <c r="E9" s="742"/>
      <c r="F9" s="15">
        <f>+D9*E9</f>
        <v>0</v>
      </c>
    </row>
    <row r="10" spans="1:5" ht="15">
      <c r="A10" s="40"/>
      <c r="B10" s="36"/>
      <c r="C10" s="44"/>
      <c r="E10" s="742"/>
    </row>
    <row r="11" spans="1:6" ht="30.75">
      <c r="A11" s="43">
        <f>+A9+1</f>
        <v>4</v>
      </c>
      <c r="B11" s="41" t="s">
        <v>1698</v>
      </c>
      <c r="C11" s="45" t="s">
        <v>17</v>
      </c>
      <c r="D11" s="15">
        <v>85</v>
      </c>
      <c r="E11" s="742"/>
      <c r="F11" s="15">
        <f>+D11*E11</f>
        <v>0</v>
      </c>
    </row>
    <row r="12" spans="1:5" ht="15">
      <c r="A12" s="40"/>
      <c r="B12" s="36"/>
      <c r="C12" s="44"/>
      <c r="E12" s="742"/>
    </row>
    <row r="13" spans="1:6" ht="30.75">
      <c r="A13" s="43">
        <f>+A11+1</f>
        <v>5</v>
      </c>
      <c r="B13" s="41" t="s">
        <v>1699</v>
      </c>
      <c r="C13" s="45" t="s">
        <v>17</v>
      </c>
      <c r="D13" s="15">
        <v>0</v>
      </c>
      <c r="E13" s="742"/>
      <c r="F13" s="15">
        <f>+D13*E13</f>
        <v>0</v>
      </c>
    </row>
    <row r="14" spans="1:5" ht="15">
      <c r="A14" s="40"/>
      <c r="B14" s="41"/>
      <c r="C14" s="42"/>
      <c r="E14" s="742"/>
    </row>
    <row r="15" spans="1:6" ht="30.75">
      <c r="A15" s="43">
        <f>+A13+1</f>
        <v>6</v>
      </c>
      <c r="B15" s="41" t="s">
        <v>1700</v>
      </c>
      <c r="C15" s="45" t="s">
        <v>17</v>
      </c>
      <c r="D15" s="15">
        <v>0</v>
      </c>
      <c r="E15" s="742"/>
      <c r="F15" s="15">
        <f>+D15*E15</f>
        <v>0</v>
      </c>
    </row>
    <row r="16" spans="1:5" ht="15">
      <c r="A16" s="40"/>
      <c r="B16" s="36"/>
      <c r="C16" s="44"/>
      <c r="E16" s="742"/>
    </row>
    <row r="17" spans="1:6" ht="30.75">
      <c r="A17" s="43">
        <f>+A15+1</f>
        <v>7</v>
      </c>
      <c r="B17" s="41" t="s">
        <v>1701</v>
      </c>
      <c r="C17" s="45" t="s">
        <v>15</v>
      </c>
      <c r="D17" s="15">
        <v>0</v>
      </c>
      <c r="E17" s="742"/>
      <c r="F17" s="15">
        <f>+D17*E17</f>
        <v>0</v>
      </c>
    </row>
    <row r="18" spans="1:5" ht="15">
      <c r="A18" s="40"/>
      <c r="B18" s="41"/>
      <c r="C18" s="42"/>
      <c r="E18" s="742"/>
    </row>
    <row r="19" spans="1:6" ht="30.75">
      <c r="A19" s="43">
        <f>+A17+1</f>
        <v>8</v>
      </c>
      <c r="B19" s="41" t="s">
        <v>1702</v>
      </c>
      <c r="C19" s="45" t="s">
        <v>35</v>
      </c>
      <c r="D19" s="15">
        <v>0</v>
      </c>
      <c r="E19" s="742"/>
      <c r="F19" s="15">
        <f>+D19*E19</f>
        <v>0</v>
      </c>
    </row>
    <row r="20" spans="1:3" ht="15">
      <c r="A20" s="40"/>
      <c r="B20" s="41"/>
      <c r="C20" s="42"/>
    </row>
    <row r="21" spans="1:6" ht="30.75">
      <c r="A21" s="43">
        <f>+A19+1</f>
        <v>9</v>
      </c>
      <c r="B21" s="41" t="s">
        <v>1703</v>
      </c>
      <c r="C21" s="45" t="s">
        <v>15</v>
      </c>
      <c r="D21" s="15">
        <v>0</v>
      </c>
      <c r="F21" s="15">
        <f>+D21*E21</f>
        <v>0</v>
      </c>
    </row>
    <row r="22" spans="1:3" ht="15">
      <c r="A22" s="40"/>
      <c r="B22" s="36"/>
      <c r="C22" s="44"/>
    </row>
    <row r="23" spans="1:6" ht="15">
      <c r="A23" s="40"/>
      <c r="B23" s="68" t="s">
        <v>1704</v>
      </c>
      <c r="C23" s="69"/>
      <c r="D23" s="71"/>
      <c r="E23" s="71"/>
      <c r="F23" s="72">
        <f>SUM(F5:F22)</f>
        <v>0</v>
      </c>
    </row>
    <row r="25" spans="2:6" ht="15">
      <c r="B25" s="743"/>
      <c r="C25" s="744"/>
      <c r="D25" s="80"/>
      <c r="E25" s="80"/>
      <c r="F25" s="80"/>
    </row>
  </sheetData>
  <sheetProtection selectLockedCells="1" selectUnlockedCells="1"/>
  <printOptions/>
  <pageMargins left="0.9840277777777777" right="0.19652777777777777" top="0.7875" bottom="0.7875" header="0.5118055555555555" footer="0"/>
  <pageSetup fitToHeight="0" fitToWidth="1"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sheetPr>
    <tabColor indexed="55"/>
  </sheetPr>
  <dimension ref="A2:IM95"/>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50390625" style="32" customWidth="1"/>
    <col min="2" max="2" width="65.50390625" style="33" customWidth="1"/>
    <col min="3" max="3" width="10.625" style="3" customWidth="1"/>
    <col min="4" max="4" width="14.625" style="3" customWidth="1"/>
    <col min="5" max="5" width="13.875" style="3" customWidth="1"/>
    <col min="6" max="6" width="14.125" style="3" customWidth="1"/>
    <col min="7" max="246" width="9.125" style="35" customWidth="1"/>
    <col min="247" max="16384" width="9.125" style="36" customWidth="1"/>
  </cols>
  <sheetData>
    <row r="2" spans="1:2" ht="15">
      <c r="A2" s="37"/>
      <c r="B2" s="38" t="s">
        <v>47</v>
      </c>
    </row>
    <row r="3" spans="1:2" ht="15">
      <c r="A3" s="37"/>
      <c r="B3" s="38"/>
    </row>
    <row r="4" spans="1:5" ht="44.25" customHeight="1">
      <c r="A4" s="37"/>
      <c r="B4" s="747" t="s">
        <v>48</v>
      </c>
      <c r="C4" s="747"/>
      <c r="D4" s="747"/>
      <c r="E4" s="747"/>
    </row>
    <row r="5" spans="1:5" ht="15">
      <c r="A5" s="37"/>
      <c r="B5" s="74"/>
      <c r="C5" s="75"/>
      <c r="D5" s="75"/>
      <c r="E5" s="75"/>
    </row>
    <row r="6" spans="1:5" ht="36" customHeight="1">
      <c r="A6" s="76"/>
      <c r="B6" s="748" t="s">
        <v>49</v>
      </c>
      <c r="C6" s="748"/>
      <c r="D6" s="748"/>
      <c r="E6" s="748"/>
    </row>
    <row r="7" spans="1:5" ht="15">
      <c r="A7" s="76"/>
      <c r="B7" s="77"/>
      <c r="C7" s="78"/>
      <c r="D7" s="78"/>
      <c r="E7" s="78"/>
    </row>
    <row r="8" spans="1:5" ht="21.75" customHeight="1">
      <c r="A8" s="76"/>
      <c r="B8" s="748" t="s">
        <v>50</v>
      </c>
      <c r="C8" s="748"/>
      <c r="D8" s="748"/>
      <c r="E8" s="748"/>
    </row>
    <row r="9" spans="1:5" ht="15">
      <c r="A9" s="76"/>
      <c r="B9" s="77"/>
      <c r="C9" s="78"/>
      <c r="D9" s="78"/>
      <c r="E9" s="78"/>
    </row>
    <row r="10" spans="1:5" ht="34.5" customHeight="1">
      <c r="A10" s="76"/>
      <c r="B10" s="749" t="s">
        <v>51</v>
      </c>
      <c r="C10" s="749"/>
      <c r="D10" s="749"/>
      <c r="E10" s="749"/>
    </row>
    <row r="11" spans="1:5" ht="15">
      <c r="A11" s="76"/>
      <c r="B11" s="77"/>
      <c r="C11" s="78"/>
      <c r="D11" s="78"/>
      <c r="E11" s="78"/>
    </row>
    <row r="12" spans="1:5" ht="30.75" customHeight="1">
      <c r="A12" s="76"/>
      <c r="B12" s="750" t="s">
        <v>52</v>
      </c>
      <c r="C12" s="750"/>
      <c r="D12" s="750"/>
      <c r="E12" s="750"/>
    </row>
    <row r="13" spans="1:5" ht="12.75" customHeight="1">
      <c r="A13" s="76"/>
      <c r="B13" s="749" t="s">
        <v>53</v>
      </c>
      <c r="C13" s="749"/>
      <c r="D13" s="749"/>
      <c r="E13" s="749"/>
    </row>
    <row r="14" spans="1:5" ht="12.75" customHeight="1">
      <c r="A14" s="76"/>
      <c r="B14" s="749" t="s">
        <v>54</v>
      </c>
      <c r="C14" s="749"/>
      <c r="D14" s="749"/>
      <c r="E14" s="749"/>
    </row>
    <row r="15" spans="1:5" ht="12.75" customHeight="1">
      <c r="A15" s="76"/>
      <c r="B15" s="749" t="s">
        <v>55</v>
      </c>
      <c r="C15" s="749"/>
      <c r="D15" s="749"/>
      <c r="E15" s="749"/>
    </row>
    <row r="16" spans="1:5" ht="12.75" customHeight="1">
      <c r="A16" s="76"/>
      <c r="B16" s="749" t="s">
        <v>56</v>
      </c>
      <c r="C16" s="749"/>
      <c r="D16" s="749"/>
      <c r="E16" s="749"/>
    </row>
    <row r="17" spans="1:5" ht="12.75" customHeight="1">
      <c r="A17" s="76"/>
      <c r="B17" s="749" t="s">
        <v>57</v>
      </c>
      <c r="C17" s="749"/>
      <c r="D17" s="749"/>
      <c r="E17" s="749"/>
    </row>
    <row r="18" spans="1:5" ht="12.75" customHeight="1">
      <c r="A18" s="76"/>
      <c r="B18" s="750" t="s">
        <v>58</v>
      </c>
      <c r="C18" s="750"/>
      <c r="D18" s="750"/>
      <c r="E18" s="750"/>
    </row>
    <row r="19" spans="1:5" ht="12.75" customHeight="1">
      <c r="A19" s="76"/>
      <c r="B19" s="749" t="s">
        <v>59</v>
      </c>
      <c r="C19" s="749"/>
      <c r="D19" s="749"/>
      <c r="E19" s="749"/>
    </row>
    <row r="20" spans="1:5" ht="31.5" customHeight="1">
      <c r="A20" s="76"/>
      <c r="B20" s="750" t="s">
        <v>60</v>
      </c>
      <c r="C20" s="750"/>
      <c r="D20" s="750"/>
      <c r="E20" s="750"/>
    </row>
    <row r="21" spans="1:5" ht="12.75" customHeight="1">
      <c r="A21" s="76"/>
      <c r="B21" s="749" t="s">
        <v>61</v>
      </c>
      <c r="C21" s="749"/>
      <c r="D21" s="749"/>
      <c r="E21" s="749"/>
    </row>
    <row r="22" spans="1:5" ht="12.75" customHeight="1">
      <c r="A22" s="76"/>
      <c r="B22" s="749" t="s">
        <v>62</v>
      </c>
      <c r="C22" s="749"/>
      <c r="D22" s="749"/>
      <c r="E22" s="749"/>
    </row>
    <row r="23" spans="1:5" ht="12.75" customHeight="1">
      <c r="A23" s="76"/>
      <c r="B23" s="749" t="s">
        <v>63</v>
      </c>
      <c r="C23" s="749"/>
      <c r="D23" s="749"/>
      <c r="E23" s="749"/>
    </row>
    <row r="24" spans="1:5" ht="30.75" customHeight="1">
      <c r="A24" s="76"/>
      <c r="B24" s="749" t="s">
        <v>64</v>
      </c>
      <c r="C24" s="749"/>
      <c r="D24" s="749"/>
      <c r="E24" s="749"/>
    </row>
    <row r="25" spans="1:5" ht="12.75" customHeight="1">
      <c r="A25" s="76"/>
      <c r="B25" s="750" t="s">
        <v>65</v>
      </c>
      <c r="C25" s="750"/>
      <c r="D25" s="750"/>
      <c r="E25" s="750"/>
    </row>
    <row r="26" spans="1:5" ht="12.75" customHeight="1">
      <c r="A26" s="76"/>
      <c r="B26" s="750" t="s">
        <v>22</v>
      </c>
      <c r="C26" s="750"/>
      <c r="D26" s="750"/>
      <c r="E26" s="750"/>
    </row>
    <row r="27" spans="1:5" ht="67.5" customHeight="1">
      <c r="A27" s="76"/>
      <c r="B27" s="749" t="s">
        <v>66</v>
      </c>
      <c r="C27" s="749"/>
      <c r="D27" s="749"/>
      <c r="E27" s="749"/>
    </row>
    <row r="28" spans="1:2" ht="15">
      <c r="A28" s="37"/>
      <c r="B28" s="38"/>
    </row>
    <row r="29" spans="1:2" ht="15">
      <c r="A29" s="37"/>
      <c r="B29" s="38"/>
    </row>
    <row r="30" spans="2:4" ht="15">
      <c r="B30" s="62"/>
      <c r="C30" s="79"/>
      <c r="D30" s="65"/>
    </row>
    <row r="31" spans="1:6" ht="15">
      <c r="A31" s="43">
        <v>1</v>
      </c>
      <c r="B31" s="41" t="s">
        <v>67</v>
      </c>
      <c r="C31" s="80" t="s">
        <v>39</v>
      </c>
      <c r="D31" s="65">
        <v>300</v>
      </c>
      <c r="F31" s="3">
        <f>+D31*E31</f>
        <v>0</v>
      </c>
    </row>
    <row r="32" spans="2:4" ht="15">
      <c r="B32" s="62"/>
      <c r="C32" s="79"/>
      <c r="D32" s="65"/>
    </row>
    <row r="33" spans="1:6" ht="46.5">
      <c r="A33" s="43">
        <f>+A31+1</f>
        <v>2</v>
      </c>
      <c r="B33" s="41" t="s">
        <v>68</v>
      </c>
      <c r="C33" s="80" t="s">
        <v>39</v>
      </c>
      <c r="D33" s="65">
        <v>70</v>
      </c>
      <c r="F33" s="3">
        <f>+D33*E33</f>
        <v>0</v>
      </c>
    </row>
    <row r="34" spans="2:4" ht="15">
      <c r="B34" s="62"/>
      <c r="C34" s="79"/>
      <c r="D34" s="65"/>
    </row>
    <row r="35" spans="1:247" s="35" customFormat="1" ht="15">
      <c r="A35" s="43">
        <f>+A33+1</f>
        <v>3</v>
      </c>
      <c r="B35" s="41" t="s">
        <v>69</v>
      </c>
      <c r="C35" s="80" t="s">
        <v>39</v>
      </c>
      <c r="D35" s="3">
        <v>88</v>
      </c>
      <c r="E35" s="3"/>
      <c r="F35" s="3">
        <f>+D35*E35</f>
        <v>0</v>
      </c>
      <c r="IM35" s="36"/>
    </row>
    <row r="36" spans="1:247" s="35" customFormat="1" ht="15">
      <c r="A36" s="40"/>
      <c r="B36" s="41"/>
      <c r="C36" s="3"/>
      <c r="D36" s="3"/>
      <c r="E36" s="3"/>
      <c r="F36" s="3"/>
      <c r="IM36" s="36"/>
    </row>
    <row r="37" spans="1:247" s="35" customFormat="1" ht="15">
      <c r="A37" s="43">
        <f>+A35+1</f>
        <v>4</v>
      </c>
      <c r="B37" s="41" t="s">
        <v>70</v>
      </c>
      <c r="C37" s="80" t="s">
        <v>39</v>
      </c>
      <c r="D37" s="3">
        <v>17</v>
      </c>
      <c r="E37" s="3"/>
      <c r="F37" s="3">
        <f>+D37*E37</f>
        <v>0</v>
      </c>
      <c r="IM37" s="36"/>
    </row>
    <row r="38" spans="1:247" s="35" customFormat="1" ht="15">
      <c r="A38" s="40"/>
      <c r="B38" s="41"/>
      <c r="C38" s="3"/>
      <c r="D38" s="3"/>
      <c r="E38" s="3"/>
      <c r="F38" s="3"/>
      <c r="IM38" s="36"/>
    </row>
    <row r="39" spans="1:247" s="35" customFormat="1" ht="15">
      <c r="A39" s="43">
        <f>+A37+1</f>
        <v>5</v>
      </c>
      <c r="B39" s="41" t="s">
        <v>71</v>
      </c>
      <c r="C39" s="80" t="s">
        <v>35</v>
      </c>
      <c r="D39" s="3">
        <v>352</v>
      </c>
      <c r="E39" s="3"/>
      <c r="F39" s="3">
        <f>+D39*E39</f>
        <v>0</v>
      </c>
      <c r="IM39" s="36"/>
    </row>
    <row r="40" spans="1:247" s="35" customFormat="1" ht="15">
      <c r="A40" s="40"/>
      <c r="B40" s="41"/>
      <c r="C40" s="3"/>
      <c r="D40" s="3"/>
      <c r="E40" s="3"/>
      <c r="F40" s="3"/>
      <c r="IM40" s="36"/>
    </row>
    <row r="41" spans="1:247" s="35" customFormat="1" ht="15">
      <c r="A41" s="43">
        <f>+A39+1</f>
        <v>6</v>
      </c>
      <c r="B41" s="41" t="s">
        <v>72</v>
      </c>
      <c r="C41" s="80" t="s">
        <v>35</v>
      </c>
      <c r="D41" s="3">
        <v>110</v>
      </c>
      <c r="E41" s="3"/>
      <c r="F41" s="3">
        <f>+D41*E41</f>
        <v>0</v>
      </c>
      <c r="IM41" s="36"/>
    </row>
    <row r="42" spans="1:247" s="35" customFormat="1" ht="15">
      <c r="A42" s="40"/>
      <c r="B42" s="41"/>
      <c r="C42" s="3"/>
      <c r="D42" s="3"/>
      <c r="E42" s="3"/>
      <c r="F42" s="3"/>
      <c r="IM42" s="36"/>
    </row>
    <row r="43" spans="1:247" s="35" customFormat="1" ht="15">
      <c r="A43" s="43">
        <f>+A41+1</f>
        <v>7</v>
      </c>
      <c r="B43" s="41" t="s">
        <v>73</v>
      </c>
      <c r="C43" s="80" t="s">
        <v>35</v>
      </c>
      <c r="D43" s="3">
        <v>38</v>
      </c>
      <c r="E43" s="3"/>
      <c r="F43" s="3">
        <f>+D43*E43</f>
        <v>0</v>
      </c>
      <c r="IM43" s="36"/>
    </row>
    <row r="44" spans="1:2" ht="15">
      <c r="A44" s="40"/>
      <c r="B44" s="41"/>
    </row>
    <row r="45" spans="1:6" ht="46.5">
      <c r="A45" s="43">
        <f>+A43+1</f>
        <v>8</v>
      </c>
      <c r="B45" s="41" t="s">
        <v>74</v>
      </c>
      <c r="C45" s="80" t="s">
        <v>39</v>
      </c>
      <c r="D45" s="3">
        <v>105</v>
      </c>
      <c r="F45" s="3">
        <f>+D45*E45</f>
        <v>0</v>
      </c>
    </row>
    <row r="46" spans="1:2" ht="15">
      <c r="A46" s="40"/>
      <c r="B46" s="41"/>
    </row>
    <row r="47" spans="1:6" ht="46.5">
      <c r="A47" s="43">
        <f>+A45+1</f>
        <v>9</v>
      </c>
      <c r="B47" s="41" t="s">
        <v>75</v>
      </c>
      <c r="C47" s="80" t="s">
        <v>39</v>
      </c>
      <c r="D47" s="3">
        <v>46</v>
      </c>
      <c r="F47" s="3">
        <f>+D47*E47</f>
        <v>0</v>
      </c>
    </row>
    <row r="48" spans="1:2" ht="15">
      <c r="A48" s="40"/>
      <c r="B48" s="41"/>
    </row>
    <row r="49" spans="1:6" ht="30.75">
      <c r="A49" s="43">
        <f>+A47+1</f>
        <v>10</v>
      </c>
      <c r="B49" s="41" t="s">
        <v>76</v>
      </c>
      <c r="C49" s="80" t="s">
        <v>39</v>
      </c>
      <c r="D49" s="3">
        <v>17</v>
      </c>
      <c r="F49" s="3">
        <f>+D49*E49</f>
        <v>0</v>
      </c>
    </row>
    <row r="50" spans="1:3" ht="15">
      <c r="A50" s="43"/>
      <c r="B50" s="41"/>
      <c r="C50" s="80"/>
    </row>
    <row r="51" spans="1:6" ht="30.75">
      <c r="A51" s="43">
        <f>+A49+1</f>
        <v>11</v>
      </c>
      <c r="B51" s="41" t="s">
        <v>77</v>
      </c>
      <c r="C51" s="80" t="s">
        <v>39</v>
      </c>
      <c r="D51" s="3">
        <v>388</v>
      </c>
      <c r="F51" s="3">
        <f>+D51*E51</f>
        <v>0</v>
      </c>
    </row>
    <row r="52" spans="1:3" ht="15">
      <c r="A52" s="43"/>
      <c r="B52" s="41"/>
      <c r="C52" s="80"/>
    </row>
    <row r="53" spans="1:6" ht="15">
      <c r="A53" s="40"/>
      <c r="B53" s="68" t="s">
        <v>78</v>
      </c>
      <c r="C53" s="71"/>
      <c r="D53" s="71"/>
      <c r="E53" s="71"/>
      <c r="F53" s="72">
        <f>SUM(F31:F52)</f>
        <v>0</v>
      </c>
    </row>
    <row r="55" spans="1:2" ht="15">
      <c r="A55" s="81"/>
      <c r="B55" s="82"/>
    </row>
    <row r="56" spans="1:2" ht="15">
      <c r="A56" s="81"/>
      <c r="B56" s="36"/>
    </row>
    <row r="57" spans="1:2" ht="15">
      <c r="A57" s="81"/>
      <c r="B57" s="36"/>
    </row>
    <row r="58" spans="1:2" ht="15">
      <c r="A58" s="81"/>
      <c r="B58" s="36"/>
    </row>
    <row r="59" spans="1:2" ht="15">
      <c r="A59" s="81"/>
      <c r="B59" s="36"/>
    </row>
    <row r="60" spans="1:2" ht="15">
      <c r="A60" s="81"/>
      <c r="B60" s="36"/>
    </row>
    <row r="61" spans="1:2" ht="15">
      <c r="A61" s="81"/>
      <c r="B61" s="36"/>
    </row>
    <row r="62" spans="1:2" ht="15">
      <c r="A62" s="81"/>
      <c r="B62" s="36"/>
    </row>
    <row r="63" spans="1:2" ht="15">
      <c r="A63" s="81"/>
      <c r="B63" s="36"/>
    </row>
    <row r="64" spans="1:2" ht="15">
      <c r="A64" s="81"/>
      <c r="B64" s="36"/>
    </row>
    <row r="65" spans="1:2" ht="15">
      <c r="A65" s="81"/>
      <c r="B65" s="36"/>
    </row>
    <row r="66" spans="1:2" ht="15">
      <c r="A66" s="81"/>
      <c r="B66" s="36"/>
    </row>
    <row r="67" spans="1:2" ht="15">
      <c r="A67" s="81"/>
      <c r="B67" s="36"/>
    </row>
    <row r="68" spans="1:2" ht="15">
      <c r="A68" s="81"/>
      <c r="B68" s="83"/>
    </row>
    <row r="69" spans="1:2" ht="15">
      <c r="A69" s="81"/>
      <c r="B69" s="36"/>
    </row>
    <row r="70" spans="1:2" ht="15">
      <c r="A70" s="81"/>
      <c r="B70" s="82"/>
    </row>
    <row r="71" spans="1:2" ht="15">
      <c r="A71" s="81"/>
      <c r="B71" s="36"/>
    </row>
    <row r="72" spans="1:2" ht="15">
      <c r="A72" s="81"/>
      <c r="B72" s="36"/>
    </row>
    <row r="73" spans="1:2" ht="15">
      <c r="A73" s="81"/>
      <c r="B73" s="36"/>
    </row>
    <row r="74" spans="1:2" ht="15">
      <c r="A74" s="81"/>
      <c r="B74" s="36"/>
    </row>
    <row r="75" spans="1:2" ht="15">
      <c r="A75" s="81"/>
      <c r="B75" s="36"/>
    </row>
    <row r="76" spans="1:2" ht="15">
      <c r="A76" s="81"/>
      <c r="B76" s="36"/>
    </row>
    <row r="77" spans="1:2" ht="15">
      <c r="A77" s="81"/>
      <c r="B77" s="36"/>
    </row>
    <row r="78" spans="1:2" ht="15">
      <c r="A78" s="81"/>
      <c r="B78" s="36"/>
    </row>
    <row r="79" spans="1:2" ht="15">
      <c r="A79" s="81"/>
      <c r="B79" s="36"/>
    </row>
    <row r="80" spans="1:2" ht="15">
      <c r="A80" s="81"/>
      <c r="B80" s="36"/>
    </row>
    <row r="81" spans="1:2" ht="15">
      <c r="A81" s="81"/>
      <c r="B81" s="36"/>
    </row>
    <row r="82" spans="1:2" ht="15">
      <c r="A82" s="81"/>
      <c r="B82" s="36"/>
    </row>
    <row r="83" spans="1:2" ht="15">
      <c r="A83" s="81"/>
      <c r="B83" s="36"/>
    </row>
    <row r="84" spans="1:2" ht="15">
      <c r="A84" s="81"/>
      <c r="B84" s="36"/>
    </row>
    <row r="85" spans="1:2" ht="15">
      <c r="A85" s="81"/>
      <c r="B85" s="36"/>
    </row>
    <row r="86" spans="1:2" ht="15">
      <c r="A86" s="81"/>
      <c r="B86" s="36"/>
    </row>
    <row r="87" spans="1:2" ht="15">
      <c r="A87" s="81"/>
      <c r="B87" s="36"/>
    </row>
    <row r="88" spans="1:2" ht="15">
      <c r="A88" s="81"/>
      <c r="B88" s="36"/>
    </row>
    <row r="89" spans="1:2" ht="15">
      <c r="A89" s="81"/>
      <c r="B89" s="36"/>
    </row>
    <row r="90" spans="1:2" ht="15">
      <c r="A90" s="81"/>
      <c r="B90" s="36"/>
    </row>
    <row r="91" spans="1:2" ht="15">
      <c r="A91" s="81"/>
      <c r="B91" s="36"/>
    </row>
    <row r="92" spans="1:2" ht="15">
      <c r="A92" s="81"/>
      <c r="B92" s="36"/>
    </row>
    <row r="93" spans="1:2" ht="15">
      <c r="A93" s="81"/>
      <c r="B93" s="36"/>
    </row>
    <row r="94" spans="1:2" ht="15">
      <c r="A94" s="81"/>
      <c r="B94" s="84"/>
    </row>
    <row r="95" spans="1:2" ht="15">
      <c r="A95" s="81"/>
      <c r="B95" s="36"/>
    </row>
  </sheetData>
  <sheetProtection selectLockedCells="1" selectUnlockedCells="1"/>
  <mergeCells count="20">
    <mergeCell ref="B26:E26"/>
    <mergeCell ref="B27:E27"/>
    <mergeCell ref="B20:E20"/>
    <mergeCell ref="B21:E21"/>
    <mergeCell ref="B22:E22"/>
    <mergeCell ref="B23:E23"/>
    <mergeCell ref="B24:E24"/>
    <mergeCell ref="B25:E25"/>
    <mergeCell ref="B14:E14"/>
    <mergeCell ref="B15:E15"/>
    <mergeCell ref="B16:E16"/>
    <mergeCell ref="B17:E17"/>
    <mergeCell ref="B18:E18"/>
    <mergeCell ref="B19:E19"/>
    <mergeCell ref="B4:E4"/>
    <mergeCell ref="B6:E6"/>
    <mergeCell ref="B8:E8"/>
    <mergeCell ref="B10:E10"/>
    <mergeCell ref="B12:E12"/>
    <mergeCell ref="B13:E13"/>
  </mergeCells>
  <printOptions/>
  <pageMargins left="0.9840277777777777" right="0.19652777777777777" top="0.7875" bottom="0.7875" header="0.5118055555555555" footer="0"/>
  <pageSetup horizontalDpi="300" verticalDpi="300" orientation="portrait" paperSize="9" scale="73" r:id="rId1"/>
  <headerFooter alignWithMargins="0">
    <oddFooter>&amp;C&amp;P/&amp;N</oddFooter>
  </headerFooter>
  <rowBreaks count="1" manualBreakCount="1">
    <brk id="30" max="255" man="1"/>
  </rowBreaks>
</worksheet>
</file>

<file path=xl/worksheets/sheet6.xml><?xml version="1.0" encoding="utf-8"?>
<worksheet xmlns="http://schemas.openxmlformats.org/spreadsheetml/2006/main" xmlns:r="http://schemas.openxmlformats.org/officeDocument/2006/relationships">
  <sheetPr>
    <tabColor indexed="55"/>
  </sheetPr>
  <dimension ref="A2:IO108"/>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50390625" style="85" customWidth="1"/>
    <col min="2" max="2" width="62.50390625" style="33" customWidth="1"/>
    <col min="3" max="3" width="14.125" style="34" customWidth="1"/>
    <col min="4" max="4" width="16.625" style="3" customWidth="1"/>
    <col min="5" max="5" width="12.50390625" style="3" customWidth="1"/>
    <col min="6" max="6" width="16.375" style="3" customWidth="1"/>
    <col min="7" max="248" width="9.125" style="35" customWidth="1"/>
    <col min="249" max="16384" width="9.125" style="36" customWidth="1"/>
  </cols>
  <sheetData>
    <row r="2" spans="1:3" ht="15">
      <c r="A2" s="86"/>
      <c r="B2" s="38" t="s">
        <v>79</v>
      </c>
      <c r="C2" s="39"/>
    </row>
    <row r="3" spans="1:3" ht="15">
      <c r="A3" s="86"/>
      <c r="B3" s="38"/>
      <c r="C3" s="39"/>
    </row>
    <row r="4" spans="1:5" ht="53.25" customHeight="1">
      <c r="A4" s="86"/>
      <c r="B4" s="751" t="s">
        <v>80</v>
      </c>
      <c r="C4" s="751"/>
      <c r="D4" s="751"/>
      <c r="E4" s="751"/>
    </row>
    <row r="5" spans="1:5" ht="15">
      <c r="A5" s="86"/>
      <c r="B5" s="87"/>
      <c r="C5" s="88"/>
      <c r="D5" s="89"/>
      <c r="E5" s="89"/>
    </row>
    <row r="6" spans="1:5" ht="15">
      <c r="A6" s="86"/>
      <c r="B6" s="90" t="s">
        <v>81</v>
      </c>
      <c r="C6" s="91"/>
      <c r="D6" s="91"/>
      <c r="E6" s="91"/>
    </row>
    <row r="7" spans="1:5" ht="30.75" customHeight="1">
      <c r="A7" s="86"/>
      <c r="B7" s="752" t="s">
        <v>82</v>
      </c>
      <c r="C7" s="752"/>
      <c r="D7" s="752"/>
      <c r="E7" s="752"/>
    </row>
    <row r="8" spans="1:5" ht="15">
      <c r="A8" s="86"/>
      <c r="B8" s="90" t="s">
        <v>83</v>
      </c>
      <c r="C8" s="91"/>
      <c r="D8" s="91"/>
      <c r="E8" s="91"/>
    </row>
    <row r="9" spans="1:5" ht="15">
      <c r="A9" s="86"/>
      <c r="B9" s="90" t="s">
        <v>84</v>
      </c>
      <c r="C9" s="91"/>
      <c r="D9" s="91"/>
      <c r="E9" s="91"/>
    </row>
    <row r="10" spans="1:5" ht="15">
      <c r="A10" s="86"/>
      <c r="B10" s="90" t="s">
        <v>85</v>
      </c>
      <c r="C10" s="91"/>
      <c r="D10" s="91"/>
      <c r="E10" s="91"/>
    </row>
    <row r="11" spans="1:5" ht="12.75" customHeight="1">
      <c r="A11" s="86"/>
      <c r="B11" s="752" t="s">
        <v>86</v>
      </c>
      <c r="C11" s="752"/>
      <c r="D11" s="752"/>
      <c r="E11" s="752"/>
    </row>
    <row r="12" spans="1:5" ht="15">
      <c r="A12" s="86"/>
      <c r="B12" s="87"/>
      <c r="C12" s="88"/>
      <c r="D12" s="89"/>
      <c r="E12" s="89"/>
    </row>
    <row r="13" spans="1:5" ht="12.75" customHeight="1">
      <c r="A13" s="86"/>
      <c r="B13" s="752" t="s">
        <v>87</v>
      </c>
      <c r="C13" s="752"/>
      <c r="D13" s="752"/>
      <c r="E13" s="752"/>
    </row>
    <row r="14" spans="1:5" ht="12.75" customHeight="1">
      <c r="A14" s="86"/>
      <c r="B14" s="752" t="s">
        <v>65</v>
      </c>
      <c r="C14" s="752"/>
      <c r="D14" s="752"/>
      <c r="E14" s="752"/>
    </row>
    <row r="15" spans="1:5" ht="12.75" customHeight="1">
      <c r="A15" s="86"/>
      <c r="B15" s="752" t="s">
        <v>88</v>
      </c>
      <c r="C15" s="752"/>
      <c r="D15" s="752"/>
      <c r="E15" s="752"/>
    </row>
    <row r="16" spans="1:5" ht="12.75" customHeight="1">
      <c r="A16" s="86"/>
      <c r="B16" s="752" t="s">
        <v>89</v>
      </c>
      <c r="C16" s="752"/>
      <c r="D16" s="752"/>
      <c r="E16" s="752"/>
    </row>
    <row r="17" spans="1:5" ht="12.75" customHeight="1">
      <c r="A17" s="86"/>
      <c r="B17" s="752" t="s">
        <v>90</v>
      </c>
      <c r="C17" s="752"/>
      <c r="D17" s="752"/>
      <c r="E17" s="752"/>
    </row>
    <row r="18" spans="1:5" ht="15">
      <c r="A18" s="86"/>
      <c r="B18" s="92" t="s">
        <v>91</v>
      </c>
      <c r="C18" s="91"/>
      <c r="D18" s="91"/>
      <c r="E18" s="91"/>
    </row>
    <row r="19" spans="1:5" ht="12.75" customHeight="1">
      <c r="A19" s="86"/>
      <c r="B19" s="752" t="s">
        <v>92</v>
      </c>
      <c r="C19" s="752"/>
      <c r="D19" s="752"/>
      <c r="E19" s="752"/>
    </row>
    <row r="20" spans="1:5" ht="12.75" customHeight="1">
      <c r="A20" s="86"/>
      <c r="B20" s="752" t="s">
        <v>93</v>
      </c>
      <c r="C20" s="752"/>
      <c r="D20" s="752"/>
      <c r="E20" s="752"/>
    </row>
    <row r="21" spans="1:5" ht="33" customHeight="1">
      <c r="A21" s="86"/>
      <c r="B21" s="752" t="s">
        <v>94</v>
      </c>
      <c r="C21" s="752"/>
      <c r="D21" s="752"/>
      <c r="E21" s="752"/>
    </row>
    <row r="22" spans="1:5" ht="15.75" customHeight="1">
      <c r="A22" s="86"/>
      <c r="B22" s="752" t="s">
        <v>95</v>
      </c>
      <c r="C22" s="752"/>
      <c r="D22" s="752"/>
      <c r="E22" s="752"/>
    </row>
    <row r="23" spans="1:5" ht="15">
      <c r="A23" s="86"/>
      <c r="B23" s="90"/>
      <c r="C23" s="91"/>
      <c r="D23" s="91"/>
      <c r="E23" s="91"/>
    </row>
    <row r="24" spans="1:5" ht="12.75" customHeight="1">
      <c r="A24" s="86"/>
      <c r="B24" s="752" t="s">
        <v>96</v>
      </c>
      <c r="C24" s="752"/>
      <c r="D24" s="752"/>
      <c r="E24" s="752"/>
    </row>
    <row r="25" spans="1:5" ht="12.75" customHeight="1">
      <c r="A25" s="86"/>
      <c r="B25" s="752" t="s">
        <v>97</v>
      </c>
      <c r="C25" s="752"/>
      <c r="D25" s="752"/>
      <c r="E25" s="752"/>
    </row>
    <row r="26" spans="1:5" ht="12.75" customHeight="1">
      <c r="A26" s="86"/>
      <c r="B26" s="752" t="s">
        <v>98</v>
      </c>
      <c r="C26" s="752"/>
      <c r="D26" s="752"/>
      <c r="E26" s="752"/>
    </row>
    <row r="27" spans="1:5" ht="12.75" customHeight="1">
      <c r="A27" s="86"/>
      <c r="B27" s="752" t="s">
        <v>99</v>
      </c>
      <c r="C27" s="752"/>
      <c r="D27" s="752"/>
      <c r="E27" s="752"/>
    </row>
    <row r="28" spans="1:5" ht="12.75" customHeight="1">
      <c r="A28" s="86"/>
      <c r="B28" s="752" t="s">
        <v>100</v>
      </c>
      <c r="C28" s="752"/>
      <c r="D28" s="752"/>
      <c r="E28" s="752"/>
    </row>
    <row r="29" spans="1:5" ht="15">
      <c r="A29" s="86"/>
      <c r="B29" s="92"/>
      <c r="C29" s="93"/>
      <c r="D29" s="93"/>
      <c r="E29" s="93"/>
    </row>
    <row r="30" spans="1:5" ht="12.75" customHeight="1">
      <c r="A30" s="86"/>
      <c r="B30" s="752" t="s">
        <v>101</v>
      </c>
      <c r="C30" s="752"/>
      <c r="D30" s="752"/>
      <c r="E30" s="752"/>
    </row>
    <row r="31" spans="1:5" ht="15">
      <c r="A31" s="86"/>
      <c r="B31" s="92"/>
      <c r="C31" s="93"/>
      <c r="D31" s="93"/>
      <c r="E31" s="93"/>
    </row>
    <row r="32" spans="1:5" ht="32.25" customHeight="1">
      <c r="A32" s="86"/>
      <c r="B32" s="752" t="s">
        <v>102</v>
      </c>
      <c r="C32" s="752"/>
      <c r="D32" s="752"/>
      <c r="E32" s="752"/>
    </row>
    <row r="33" spans="1:5" ht="15">
      <c r="A33" s="86"/>
      <c r="B33" s="92"/>
      <c r="C33" s="93"/>
      <c r="D33" s="93"/>
      <c r="E33" s="93"/>
    </row>
    <row r="34" spans="1:5" ht="48" customHeight="1">
      <c r="A34" s="86"/>
      <c r="B34" s="752" t="s">
        <v>103</v>
      </c>
      <c r="C34" s="752"/>
      <c r="D34" s="752"/>
      <c r="E34" s="752"/>
    </row>
    <row r="35" spans="1:5" ht="15">
      <c r="A35" s="86"/>
      <c r="B35" s="92"/>
      <c r="C35" s="93"/>
      <c r="D35" s="93"/>
      <c r="E35" s="93"/>
    </row>
    <row r="36" spans="1:5" ht="37.5" customHeight="1">
      <c r="A36" s="86"/>
      <c r="B36" s="752" t="s">
        <v>104</v>
      </c>
      <c r="C36" s="752"/>
      <c r="D36" s="752"/>
      <c r="E36" s="752"/>
    </row>
    <row r="37" spans="1:5" ht="15">
      <c r="A37" s="86"/>
      <c r="B37" s="92"/>
      <c r="C37" s="93"/>
      <c r="D37" s="93"/>
      <c r="E37" s="93"/>
    </row>
    <row r="38" spans="1:5" ht="34.5" customHeight="1">
      <c r="A38" s="86"/>
      <c r="B38" s="752" t="s">
        <v>105</v>
      </c>
      <c r="C38" s="752"/>
      <c r="D38" s="752"/>
      <c r="E38" s="752"/>
    </row>
    <row r="39" spans="1:5" ht="12.75" customHeight="1">
      <c r="A39" s="86"/>
      <c r="B39" s="752" t="s">
        <v>106</v>
      </c>
      <c r="C39" s="752"/>
      <c r="D39" s="752"/>
      <c r="E39" s="752"/>
    </row>
    <row r="40" spans="1:5" ht="15">
      <c r="A40" s="86"/>
      <c r="B40" s="92"/>
      <c r="C40" s="93"/>
      <c r="D40" s="93"/>
      <c r="E40" s="93"/>
    </row>
    <row r="41" spans="1:5" ht="12.75" customHeight="1">
      <c r="A41" s="86"/>
      <c r="B41" s="752" t="s">
        <v>107</v>
      </c>
      <c r="C41" s="752"/>
      <c r="D41" s="752"/>
      <c r="E41" s="752"/>
    </row>
    <row r="42" spans="1:5" ht="15">
      <c r="A42" s="86"/>
      <c r="B42" s="90"/>
      <c r="C42" s="91"/>
      <c r="D42" s="91"/>
      <c r="E42" s="91"/>
    </row>
    <row r="43" spans="1:5" ht="66" customHeight="1">
      <c r="A43" s="86"/>
      <c r="B43" s="752" t="s">
        <v>66</v>
      </c>
      <c r="C43" s="752"/>
      <c r="D43" s="752"/>
      <c r="E43" s="752"/>
    </row>
    <row r="44" spans="1:5" ht="15">
      <c r="A44" s="86"/>
      <c r="B44" s="94"/>
      <c r="C44" s="94"/>
      <c r="D44" s="94"/>
      <c r="E44" s="94"/>
    </row>
    <row r="45" spans="2:6" ht="15">
      <c r="B45" s="62"/>
      <c r="C45" s="95"/>
      <c r="D45" s="65"/>
      <c r="E45" s="65"/>
      <c r="F45" s="65"/>
    </row>
    <row r="46" spans="1:249" s="35" customFormat="1" ht="30.75">
      <c r="A46" s="43">
        <v>1</v>
      </c>
      <c r="B46" s="41" t="s">
        <v>108</v>
      </c>
      <c r="C46" s="45" t="s">
        <v>39</v>
      </c>
      <c r="D46" s="3">
        <v>11</v>
      </c>
      <c r="E46" s="3"/>
      <c r="F46" s="3">
        <f>+D46*E46</f>
        <v>0</v>
      </c>
      <c r="IO46" s="36"/>
    </row>
    <row r="47" spans="1:249" s="35" customFormat="1" ht="15">
      <c r="A47" s="40"/>
      <c r="B47" s="36"/>
      <c r="C47" s="44"/>
      <c r="D47" s="3"/>
      <c r="E47" s="3"/>
      <c r="F47" s="3"/>
      <c r="IO47" s="36"/>
    </row>
    <row r="48" spans="1:249" s="35" customFormat="1" ht="30.75">
      <c r="A48" s="43">
        <f>+A46+1</f>
        <v>2</v>
      </c>
      <c r="B48" s="41" t="s">
        <v>109</v>
      </c>
      <c r="C48" s="45" t="s">
        <v>39</v>
      </c>
      <c r="D48" s="3">
        <v>3.9</v>
      </c>
      <c r="E48" s="3"/>
      <c r="F48" s="3">
        <f>+D48*E48</f>
        <v>0</v>
      </c>
      <c r="IO48" s="36"/>
    </row>
    <row r="49" spans="1:249" s="35" customFormat="1" ht="15">
      <c r="A49" s="40"/>
      <c r="B49" s="36"/>
      <c r="C49" s="44"/>
      <c r="D49" s="3"/>
      <c r="E49" s="3"/>
      <c r="F49" s="3"/>
      <c r="IO49" s="36"/>
    </row>
    <row r="50" spans="1:249" s="35" customFormat="1" ht="46.5">
      <c r="A50" s="43">
        <f>+A48+1</f>
        <v>3</v>
      </c>
      <c r="B50" s="41" t="s">
        <v>110</v>
      </c>
      <c r="C50" s="45" t="s">
        <v>39</v>
      </c>
      <c r="D50" s="3">
        <v>70</v>
      </c>
      <c r="E50" s="3"/>
      <c r="F50" s="3">
        <f>+D50*E50</f>
        <v>0</v>
      </c>
      <c r="IO50" s="36"/>
    </row>
    <row r="51" spans="1:249" s="35" customFormat="1" ht="15">
      <c r="A51" s="40"/>
      <c r="B51" s="36"/>
      <c r="C51" s="44"/>
      <c r="D51" s="3"/>
      <c r="E51" s="3"/>
      <c r="F51" s="3"/>
      <c r="IO51" s="36"/>
    </row>
    <row r="52" spans="1:249" s="35" customFormat="1" ht="46.5">
      <c r="A52" s="43">
        <f>+A50+1</f>
        <v>4</v>
      </c>
      <c r="B52" s="41" t="s">
        <v>111</v>
      </c>
      <c r="C52" s="45" t="s">
        <v>39</v>
      </c>
      <c r="D52" s="3">
        <v>40</v>
      </c>
      <c r="E52" s="3"/>
      <c r="F52" s="3">
        <f>+D52*E52</f>
        <v>0</v>
      </c>
      <c r="IO52" s="36"/>
    </row>
    <row r="53" spans="1:249" s="35" customFormat="1" ht="15">
      <c r="A53" s="40"/>
      <c r="B53" s="36"/>
      <c r="C53" s="44"/>
      <c r="D53" s="3"/>
      <c r="E53" s="3"/>
      <c r="F53" s="3"/>
      <c r="IO53" s="36"/>
    </row>
    <row r="54" spans="1:249" s="35" customFormat="1" ht="30.75">
      <c r="A54" s="43">
        <f>+A52+1</f>
        <v>5</v>
      </c>
      <c r="B54" s="41" t="s">
        <v>112</v>
      </c>
      <c r="C54" s="45" t="s">
        <v>39</v>
      </c>
      <c r="D54" s="3">
        <v>55</v>
      </c>
      <c r="E54" s="3"/>
      <c r="F54" s="3">
        <f>+D54*E54</f>
        <v>0</v>
      </c>
      <c r="IO54" s="36"/>
    </row>
    <row r="55" spans="1:249" s="35" customFormat="1" ht="15">
      <c r="A55" s="40"/>
      <c r="B55" s="36"/>
      <c r="C55" s="44"/>
      <c r="D55" s="3"/>
      <c r="E55" s="3"/>
      <c r="F55" s="3"/>
      <c r="IO55" s="36"/>
    </row>
    <row r="56" spans="1:249" s="35" customFormat="1" ht="30.75">
      <c r="A56" s="43">
        <f>+A54+1</f>
        <v>6</v>
      </c>
      <c r="B56" s="41" t="s">
        <v>113</v>
      </c>
      <c r="C56" s="45" t="s">
        <v>39</v>
      </c>
      <c r="D56" s="3">
        <v>20</v>
      </c>
      <c r="E56" s="3"/>
      <c r="F56" s="3">
        <f>+D56*E56</f>
        <v>0</v>
      </c>
      <c r="IO56" s="36"/>
    </row>
    <row r="57" spans="1:249" s="35" customFormat="1" ht="15">
      <c r="A57" s="40"/>
      <c r="B57" s="36"/>
      <c r="C57" s="44"/>
      <c r="D57" s="3"/>
      <c r="E57" s="3"/>
      <c r="F57" s="3"/>
      <c r="IO57" s="36"/>
    </row>
    <row r="58" spans="1:6" ht="30.75">
      <c r="A58" s="43">
        <f>+A56+1</f>
        <v>7</v>
      </c>
      <c r="B58" s="41" t="s">
        <v>114</v>
      </c>
      <c r="C58" s="45" t="s">
        <v>39</v>
      </c>
      <c r="D58" s="3">
        <v>135</v>
      </c>
      <c r="F58" s="3">
        <f>+D58*E58</f>
        <v>0</v>
      </c>
    </row>
    <row r="59" spans="1:3" ht="15">
      <c r="A59" s="40"/>
      <c r="B59" s="36"/>
      <c r="C59" s="44"/>
    </row>
    <row r="60" spans="1:7" ht="30.75">
      <c r="A60" s="43">
        <f>+A58+1</f>
        <v>8</v>
      </c>
      <c r="B60" s="41" t="s">
        <v>115</v>
      </c>
      <c r="C60" s="45" t="s">
        <v>39</v>
      </c>
      <c r="D60" s="3">
        <v>33</v>
      </c>
      <c r="F60" s="3">
        <f>+D60*E60</f>
        <v>0</v>
      </c>
      <c r="G60" s="96"/>
    </row>
    <row r="61" spans="1:3" ht="15">
      <c r="A61" s="40"/>
      <c r="B61" s="36"/>
      <c r="C61" s="44"/>
    </row>
    <row r="62" spans="1:6" ht="30.75">
      <c r="A62" s="43">
        <f>+A60+1</f>
        <v>9</v>
      </c>
      <c r="B62" s="41" t="s">
        <v>116</v>
      </c>
      <c r="C62" s="45" t="s">
        <v>39</v>
      </c>
      <c r="D62" s="3">
        <v>2.6</v>
      </c>
      <c r="F62" s="3">
        <f>+D62*E62</f>
        <v>0</v>
      </c>
    </row>
    <row r="63" spans="1:3" ht="15">
      <c r="A63" s="40"/>
      <c r="B63" s="36"/>
      <c r="C63" s="44"/>
    </row>
    <row r="64" spans="1:6" ht="30.75">
      <c r="A64" s="43">
        <f>+A62+1</f>
        <v>10</v>
      </c>
      <c r="B64" s="41" t="s">
        <v>117</v>
      </c>
      <c r="C64" s="45" t="s">
        <v>39</v>
      </c>
      <c r="D64" s="3">
        <v>3.5</v>
      </c>
      <c r="F64" s="3">
        <f>+D64*E64</f>
        <v>0</v>
      </c>
    </row>
    <row r="65" spans="1:3" ht="15">
      <c r="A65" s="40"/>
      <c r="B65" s="36"/>
      <c r="C65" s="44"/>
    </row>
    <row r="66" spans="1:6" ht="30.75">
      <c r="A66" s="43">
        <f>+A64+1</f>
        <v>11</v>
      </c>
      <c r="B66" s="41" t="s">
        <v>118</v>
      </c>
      <c r="C66" s="97" t="s">
        <v>39</v>
      </c>
      <c r="D66" s="3">
        <v>1</v>
      </c>
      <c r="F66" s="3">
        <f>+D66*E66</f>
        <v>0</v>
      </c>
    </row>
    <row r="67" spans="1:3" ht="15">
      <c r="A67" s="40"/>
      <c r="B67" s="36"/>
      <c r="C67" s="44"/>
    </row>
    <row r="68" spans="1:6" ht="30.75">
      <c r="A68" s="43">
        <f>+A66+1</f>
        <v>12</v>
      </c>
      <c r="B68" s="41" t="s">
        <v>119</v>
      </c>
      <c r="C68" s="97" t="s">
        <v>39</v>
      </c>
      <c r="D68" s="3">
        <v>10</v>
      </c>
      <c r="F68" s="3">
        <f>+D68*E68</f>
        <v>0</v>
      </c>
    </row>
    <row r="69" spans="1:2" ht="15">
      <c r="A69" s="98"/>
      <c r="B69" s="35"/>
    </row>
    <row r="70" spans="1:6" ht="30.75">
      <c r="A70" s="43">
        <f>+A68+1</f>
        <v>13</v>
      </c>
      <c r="B70" s="41" t="s">
        <v>120</v>
      </c>
      <c r="C70" s="97" t="s">
        <v>39</v>
      </c>
      <c r="D70" s="3">
        <v>0.3</v>
      </c>
      <c r="F70" s="3">
        <f>+D70*E70</f>
        <v>0</v>
      </c>
    </row>
    <row r="71" spans="1:2" ht="15">
      <c r="A71" s="98"/>
      <c r="B71" s="35"/>
    </row>
    <row r="72" spans="1:6" ht="30.75">
      <c r="A72" s="43">
        <f>+A70+1</f>
        <v>14</v>
      </c>
      <c r="B72" s="41" t="s">
        <v>121</v>
      </c>
      <c r="C72" s="97" t="s">
        <v>39</v>
      </c>
      <c r="D72" s="3">
        <v>3</v>
      </c>
      <c r="F72" s="3">
        <f>+D72*E72</f>
        <v>0</v>
      </c>
    </row>
    <row r="73" spans="1:2" ht="15">
      <c r="A73" s="98"/>
      <c r="B73" s="35"/>
    </row>
    <row r="74" spans="1:6" ht="30.75">
      <c r="A74" s="43">
        <f>+A72+1</f>
        <v>15</v>
      </c>
      <c r="B74" s="41" t="s">
        <v>122</v>
      </c>
      <c r="C74" s="45" t="s">
        <v>123</v>
      </c>
      <c r="D74" s="3">
        <v>9300</v>
      </c>
      <c r="F74" s="3">
        <f>+D74*E74</f>
        <v>0</v>
      </c>
    </row>
    <row r="75" spans="1:3" ht="15">
      <c r="A75" s="40"/>
      <c r="B75" s="36"/>
      <c r="C75" s="44"/>
    </row>
    <row r="76" spans="1:6" ht="30.75">
      <c r="A76" s="43">
        <f>+A74+1</f>
        <v>16</v>
      </c>
      <c r="B76" s="41" t="s">
        <v>124</v>
      </c>
      <c r="C76" s="45" t="s">
        <v>123</v>
      </c>
      <c r="D76" s="3">
        <v>7300</v>
      </c>
      <c r="F76" s="3">
        <f>+D76*E76</f>
        <v>0</v>
      </c>
    </row>
    <row r="77" spans="1:3" ht="15">
      <c r="A77" s="40"/>
      <c r="B77" s="36"/>
      <c r="C77" s="44"/>
    </row>
    <row r="78" spans="1:6" ht="30.75">
      <c r="A78" s="43">
        <f>+A76+1</f>
        <v>17</v>
      </c>
      <c r="B78" s="41" t="s">
        <v>125</v>
      </c>
      <c r="C78" s="45" t="s">
        <v>123</v>
      </c>
      <c r="D78" s="3">
        <v>14500</v>
      </c>
      <c r="F78" s="3">
        <f>+D78*E78</f>
        <v>0</v>
      </c>
    </row>
    <row r="79" spans="1:3" ht="15">
      <c r="A79" s="40"/>
      <c r="B79" s="36"/>
      <c r="C79" s="44"/>
    </row>
    <row r="80" spans="1:6" ht="15">
      <c r="A80" s="40"/>
      <c r="B80" s="68" t="s">
        <v>126</v>
      </c>
      <c r="C80" s="70"/>
      <c r="D80" s="71"/>
      <c r="E80" s="71"/>
      <c r="F80" s="72">
        <f>SUM(F46:F79)</f>
        <v>0</v>
      </c>
    </row>
    <row r="82" ht="15">
      <c r="B82" s="99"/>
    </row>
    <row r="83" ht="15">
      <c r="B83" s="99"/>
    </row>
    <row r="84" spans="1:3" ht="15">
      <c r="A84" s="43"/>
      <c r="B84" s="41"/>
      <c r="C84" s="43"/>
    </row>
    <row r="85" spans="1:3" ht="15">
      <c r="A85" s="40"/>
      <c r="B85" s="36"/>
      <c r="C85" s="44"/>
    </row>
    <row r="86" spans="1:3" ht="15">
      <c r="A86" s="43"/>
      <c r="B86" s="41"/>
      <c r="C86" s="43"/>
    </row>
    <row r="87" spans="1:3" ht="15">
      <c r="A87" s="40"/>
      <c r="B87" s="36"/>
      <c r="C87" s="44"/>
    </row>
    <row r="88" spans="1:3" ht="15">
      <c r="A88" s="43"/>
      <c r="B88" s="41"/>
      <c r="C88" s="43"/>
    </row>
    <row r="89" spans="1:3" ht="15">
      <c r="A89" s="40"/>
      <c r="B89" s="36"/>
      <c r="C89" s="44"/>
    </row>
    <row r="90" spans="1:3" ht="15">
      <c r="A90" s="43"/>
      <c r="B90" s="41"/>
      <c r="C90" s="43"/>
    </row>
    <row r="91" spans="1:3" ht="15">
      <c r="A91" s="40"/>
      <c r="B91" s="36"/>
      <c r="C91" s="44"/>
    </row>
    <row r="92" spans="1:3" ht="15">
      <c r="A92" s="43"/>
      <c r="B92" s="41"/>
      <c r="C92" s="43"/>
    </row>
    <row r="93" spans="1:3" ht="15">
      <c r="A93" s="40"/>
      <c r="B93" s="36"/>
      <c r="C93" s="44"/>
    </row>
    <row r="94" spans="1:3" ht="15">
      <c r="A94" s="43"/>
      <c r="B94" s="41"/>
      <c r="C94" s="43"/>
    </row>
    <row r="95" spans="1:3" ht="15">
      <c r="A95" s="40"/>
      <c r="B95" s="36"/>
      <c r="C95" s="44"/>
    </row>
    <row r="96" spans="1:3" ht="15">
      <c r="A96" s="43"/>
      <c r="B96" s="41"/>
      <c r="C96" s="43"/>
    </row>
    <row r="97" spans="1:3" ht="15">
      <c r="A97" s="40"/>
      <c r="B97" s="36"/>
      <c r="C97" s="44"/>
    </row>
    <row r="98" spans="1:3" ht="15">
      <c r="A98" s="43"/>
      <c r="B98" s="41"/>
      <c r="C98" s="43"/>
    </row>
    <row r="99" spans="1:3" ht="15">
      <c r="A99" s="40"/>
      <c r="B99" s="36"/>
      <c r="C99" s="44"/>
    </row>
    <row r="100" spans="1:3" ht="15">
      <c r="A100" s="43"/>
      <c r="B100" s="41"/>
      <c r="C100" s="43"/>
    </row>
    <row r="101" spans="1:3" ht="15">
      <c r="A101" s="40"/>
      <c r="B101" s="36"/>
      <c r="C101" s="44"/>
    </row>
    <row r="102" spans="1:3" ht="15">
      <c r="A102" s="43"/>
      <c r="B102" s="41"/>
      <c r="C102" s="43"/>
    </row>
    <row r="103" spans="1:3" ht="15">
      <c r="A103" s="40"/>
      <c r="B103" s="36"/>
      <c r="C103" s="44"/>
    </row>
    <row r="104" spans="1:3" ht="15">
      <c r="A104" s="43"/>
      <c r="B104" s="41"/>
      <c r="C104" s="43"/>
    </row>
    <row r="105" spans="1:3" ht="15">
      <c r="A105" s="40"/>
      <c r="B105" s="36"/>
      <c r="C105" s="36"/>
    </row>
    <row r="106" spans="1:3" ht="15">
      <c r="A106" s="36"/>
      <c r="B106" s="36"/>
      <c r="C106" s="36"/>
    </row>
    <row r="107" ht="15">
      <c r="B107" s="36"/>
    </row>
    <row r="108" ht="15">
      <c r="B108" s="36"/>
    </row>
  </sheetData>
  <sheetProtection selectLockedCells="1" selectUnlockedCells="1"/>
  <mergeCells count="25">
    <mergeCell ref="B43:E43"/>
    <mergeCell ref="B32:E32"/>
    <mergeCell ref="B34:E34"/>
    <mergeCell ref="B36:E36"/>
    <mergeCell ref="B38:E38"/>
    <mergeCell ref="B39:E39"/>
    <mergeCell ref="B41:E41"/>
    <mergeCell ref="B24:E24"/>
    <mergeCell ref="B25:E25"/>
    <mergeCell ref="B26:E26"/>
    <mergeCell ref="B27:E27"/>
    <mergeCell ref="B28:E28"/>
    <mergeCell ref="B30:E30"/>
    <mergeCell ref="B16:E16"/>
    <mergeCell ref="B17:E17"/>
    <mergeCell ref="B19:E19"/>
    <mergeCell ref="B20:E20"/>
    <mergeCell ref="B21:E21"/>
    <mergeCell ref="B22:E22"/>
    <mergeCell ref="B4:E4"/>
    <mergeCell ref="B7:E7"/>
    <mergeCell ref="B11:E11"/>
    <mergeCell ref="B13:E13"/>
    <mergeCell ref="B14:E14"/>
    <mergeCell ref="B15:E15"/>
  </mergeCells>
  <printOptions/>
  <pageMargins left="0.9840277777777777" right="0.19652777777777777" top="0.7875" bottom="0.7875" header="0.5118055555555555" footer="0"/>
  <pageSetup horizontalDpi="300" verticalDpi="300" orientation="portrait" paperSize="9" scale="70" r:id="rId1"/>
  <headerFooter alignWithMargins="0">
    <oddFooter>&amp;C&amp;P/&amp;N</oddFooter>
  </headerFooter>
  <rowBreaks count="1" manualBreakCount="1">
    <brk id="45" max="255" man="1"/>
  </rowBreaks>
</worksheet>
</file>

<file path=xl/worksheets/sheet7.xml><?xml version="1.0" encoding="utf-8"?>
<worksheet xmlns="http://schemas.openxmlformats.org/spreadsheetml/2006/main" xmlns:r="http://schemas.openxmlformats.org/officeDocument/2006/relationships">
  <sheetPr>
    <tabColor indexed="55"/>
  </sheetPr>
  <dimension ref="A2:IV92"/>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50390625" style="85" customWidth="1"/>
    <col min="2" max="2" width="61.50390625" style="33" customWidth="1"/>
    <col min="3" max="3" width="14.125" style="34" customWidth="1"/>
    <col min="4" max="4" width="15.125" style="3" customWidth="1"/>
    <col min="5" max="5" width="10.625" style="3" customWidth="1"/>
    <col min="6" max="6" width="15.25390625" style="3" bestFit="1" customWidth="1"/>
    <col min="7" max="248" width="9.125" style="35" customWidth="1"/>
    <col min="249" max="16384" width="9.125" style="36" customWidth="1"/>
  </cols>
  <sheetData>
    <row r="2" spans="1:3" ht="15">
      <c r="A2" s="86"/>
      <c r="B2" s="38" t="s">
        <v>127</v>
      </c>
      <c r="C2" s="39"/>
    </row>
    <row r="3" spans="1:3" ht="15">
      <c r="A3" s="86"/>
      <c r="B3" s="38"/>
      <c r="C3" s="39"/>
    </row>
    <row r="4" spans="1:5" ht="12.75" customHeight="1">
      <c r="A4" s="86"/>
      <c r="B4" s="752" t="s">
        <v>128</v>
      </c>
      <c r="C4" s="752"/>
      <c r="D4" s="752"/>
      <c r="E4" s="752"/>
    </row>
    <row r="5" spans="1:5" ht="15">
      <c r="A5" s="86"/>
      <c r="B5" s="752"/>
      <c r="C5" s="752"/>
      <c r="D5" s="752"/>
      <c r="E5" s="752"/>
    </row>
    <row r="6" spans="1:5" ht="15">
      <c r="A6" s="86"/>
      <c r="B6" s="752"/>
      <c r="C6" s="752"/>
      <c r="D6" s="752"/>
      <c r="E6" s="752"/>
    </row>
    <row r="7" spans="1:5" ht="4.5" customHeight="1">
      <c r="A7" s="86"/>
      <c r="B7" s="752"/>
      <c r="C7" s="752"/>
      <c r="D7" s="752"/>
      <c r="E7" s="752"/>
    </row>
    <row r="8" spans="1:5" ht="15" hidden="1">
      <c r="A8" s="86"/>
      <c r="B8" s="752"/>
      <c r="C8" s="752"/>
      <c r="D8" s="752"/>
      <c r="E8" s="752"/>
    </row>
    <row r="9" spans="1:5" ht="15">
      <c r="A9" s="86"/>
      <c r="B9" s="100"/>
      <c r="C9" s="101"/>
      <c r="D9" s="102"/>
      <c r="E9" s="102"/>
    </row>
    <row r="10" spans="1:5" ht="15">
      <c r="A10" s="86"/>
      <c r="B10" s="100"/>
      <c r="C10" s="101"/>
      <c r="D10" s="102"/>
      <c r="E10" s="102"/>
    </row>
    <row r="11" spans="1:256" s="106" customFormat="1" ht="15">
      <c r="A11" s="103"/>
      <c r="B11" s="104" t="s">
        <v>129</v>
      </c>
      <c r="C11" s="105"/>
      <c r="D11" s="105"/>
      <c r="E11" s="105"/>
      <c r="F11" s="78"/>
      <c r="IO11" s="107"/>
      <c r="IP11" s="107"/>
      <c r="IQ11" s="107"/>
      <c r="IR11" s="107"/>
      <c r="IS11" s="107"/>
      <c r="IT11" s="107"/>
      <c r="IU11" s="107"/>
      <c r="IV11" s="107"/>
    </row>
    <row r="12" spans="1:256" s="106" customFormat="1" ht="33" customHeight="1">
      <c r="A12" s="103"/>
      <c r="B12" s="749" t="s">
        <v>130</v>
      </c>
      <c r="C12" s="749"/>
      <c r="D12" s="749"/>
      <c r="E12" s="749"/>
      <c r="F12" s="78"/>
      <c r="IO12" s="107"/>
      <c r="IP12" s="107"/>
      <c r="IQ12" s="107"/>
      <c r="IR12" s="107"/>
      <c r="IS12" s="107"/>
      <c r="IT12" s="107"/>
      <c r="IU12" s="107"/>
      <c r="IV12" s="107"/>
    </row>
    <row r="13" spans="1:256" s="106" customFormat="1" ht="12.75" customHeight="1">
      <c r="A13" s="103"/>
      <c r="B13" s="749" t="s">
        <v>131</v>
      </c>
      <c r="C13" s="749"/>
      <c r="D13" s="749"/>
      <c r="E13" s="749"/>
      <c r="F13" s="78"/>
      <c r="IO13" s="107"/>
      <c r="IP13" s="107"/>
      <c r="IQ13" s="107"/>
      <c r="IR13" s="107"/>
      <c r="IS13" s="107"/>
      <c r="IT13" s="107"/>
      <c r="IU13" s="107"/>
      <c r="IV13" s="107"/>
    </row>
    <row r="14" spans="1:256" s="106" customFormat="1" ht="68.25" customHeight="1">
      <c r="A14" s="103"/>
      <c r="B14" s="749" t="s">
        <v>132</v>
      </c>
      <c r="C14" s="749"/>
      <c r="D14" s="749"/>
      <c r="E14" s="749"/>
      <c r="F14" s="78"/>
      <c r="IO14" s="107"/>
      <c r="IP14" s="107"/>
      <c r="IQ14" s="107"/>
      <c r="IR14" s="107"/>
      <c r="IS14" s="107"/>
      <c r="IT14" s="107"/>
      <c r="IU14" s="107"/>
      <c r="IV14" s="107"/>
    </row>
    <row r="15" spans="1:256" s="106" customFormat="1" ht="15">
      <c r="A15" s="103"/>
      <c r="B15" s="104"/>
      <c r="C15" s="105"/>
      <c r="D15" s="105"/>
      <c r="E15" s="105"/>
      <c r="F15" s="78"/>
      <c r="IO15" s="107"/>
      <c r="IP15" s="107"/>
      <c r="IQ15" s="107"/>
      <c r="IR15" s="107"/>
      <c r="IS15" s="107"/>
      <c r="IT15" s="107"/>
      <c r="IU15" s="107"/>
      <c r="IV15" s="107"/>
    </row>
    <row r="16" spans="1:256" s="106" customFormat="1" ht="34.5" customHeight="1">
      <c r="A16" s="103"/>
      <c r="B16" s="749" t="s">
        <v>133</v>
      </c>
      <c r="C16" s="749"/>
      <c r="D16" s="749"/>
      <c r="E16" s="749"/>
      <c r="F16" s="78"/>
      <c r="IO16" s="107"/>
      <c r="IP16" s="107"/>
      <c r="IQ16" s="107"/>
      <c r="IR16" s="107"/>
      <c r="IS16" s="107"/>
      <c r="IT16" s="107"/>
      <c r="IU16" s="107"/>
      <c r="IV16" s="107"/>
    </row>
    <row r="17" spans="1:256" s="106" customFormat="1" ht="12.75" customHeight="1">
      <c r="A17" s="103"/>
      <c r="B17" s="749" t="s">
        <v>134</v>
      </c>
      <c r="C17" s="749"/>
      <c r="D17" s="749"/>
      <c r="E17" s="749"/>
      <c r="F17" s="78"/>
      <c r="IO17" s="107"/>
      <c r="IP17" s="107"/>
      <c r="IQ17" s="107"/>
      <c r="IR17" s="107"/>
      <c r="IS17" s="107"/>
      <c r="IT17" s="107"/>
      <c r="IU17" s="107"/>
      <c r="IV17" s="107"/>
    </row>
    <row r="18" spans="1:256" s="106" customFormat="1" ht="12.75" customHeight="1">
      <c r="A18" s="103"/>
      <c r="B18" s="749" t="s">
        <v>135</v>
      </c>
      <c r="C18" s="749"/>
      <c r="D18" s="749"/>
      <c r="E18" s="749"/>
      <c r="F18" s="78"/>
      <c r="IO18" s="107"/>
      <c r="IP18" s="107"/>
      <c r="IQ18" s="107"/>
      <c r="IR18" s="107"/>
      <c r="IS18" s="107"/>
      <c r="IT18" s="107"/>
      <c r="IU18" s="107"/>
      <c r="IV18" s="107"/>
    </row>
    <row r="19" spans="1:256" s="106" customFormat="1" ht="12.75" customHeight="1">
      <c r="A19" s="103"/>
      <c r="B19" s="749" t="s">
        <v>136</v>
      </c>
      <c r="C19" s="749"/>
      <c r="D19" s="749"/>
      <c r="E19" s="749"/>
      <c r="F19" s="78"/>
      <c r="IO19" s="107"/>
      <c r="IP19" s="107"/>
      <c r="IQ19" s="107"/>
      <c r="IR19" s="107"/>
      <c r="IS19" s="107"/>
      <c r="IT19" s="107"/>
      <c r="IU19" s="107"/>
      <c r="IV19" s="107"/>
    </row>
    <row r="20" spans="1:256" s="106" customFormat="1" ht="12.75" customHeight="1">
      <c r="A20" s="103"/>
      <c r="B20" s="749" t="s">
        <v>137</v>
      </c>
      <c r="C20" s="749"/>
      <c r="D20" s="749"/>
      <c r="E20" s="749"/>
      <c r="F20" s="78"/>
      <c r="IO20" s="107"/>
      <c r="IP20" s="107"/>
      <c r="IQ20" s="107"/>
      <c r="IR20" s="107"/>
      <c r="IS20" s="107"/>
      <c r="IT20" s="107"/>
      <c r="IU20" s="107"/>
      <c r="IV20" s="107"/>
    </row>
    <row r="21" spans="1:256" s="106" customFormat="1" ht="12.75" customHeight="1">
      <c r="A21" s="103"/>
      <c r="B21" s="749" t="s">
        <v>138</v>
      </c>
      <c r="C21" s="749"/>
      <c r="D21" s="749"/>
      <c r="E21" s="749"/>
      <c r="F21" s="78"/>
      <c r="IO21" s="107"/>
      <c r="IP21" s="107"/>
      <c r="IQ21" s="107"/>
      <c r="IR21" s="107"/>
      <c r="IS21" s="107"/>
      <c r="IT21" s="107"/>
      <c r="IU21" s="107"/>
      <c r="IV21" s="107"/>
    </row>
    <row r="22" spans="1:256" s="106" customFormat="1" ht="12.75" customHeight="1">
      <c r="A22" s="103"/>
      <c r="B22" s="749" t="s">
        <v>139</v>
      </c>
      <c r="C22" s="749"/>
      <c r="D22" s="749"/>
      <c r="E22" s="749"/>
      <c r="F22" s="78"/>
      <c r="IO22" s="107"/>
      <c r="IP22" s="107"/>
      <c r="IQ22" s="107"/>
      <c r="IR22" s="107"/>
      <c r="IS22" s="107"/>
      <c r="IT22" s="107"/>
      <c r="IU22" s="107"/>
      <c r="IV22" s="107"/>
    </row>
    <row r="23" spans="1:256" s="106" customFormat="1" ht="15">
      <c r="A23" s="103"/>
      <c r="B23" s="104"/>
      <c r="C23" s="105"/>
      <c r="D23" s="105"/>
      <c r="E23" s="105"/>
      <c r="F23" s="78"/>
      <c r="IO23" s="107"/>
      <c r="IP23" s="107"/>
      <c r="IQ23" s="107"/>
      <c r="IR23" s="107"/>
      <c r="IS23" s="107"/>
      <c r="IT23" s="107"/>
      <c r="IU23" s="107"/>
      <c r="IV23" s="107"/>
    </row>
    <row r="24" spans="1:256" s="106" customFormat="1" ht="54" customHeight="1">
      <c r="A24" s="103"/>
      <c r="B24" s="749" t="s">
        <v>140</v>
      </c>
      <c r="C24" s="749"/>
      <c r="D24" s="749"/>
      <c r="E24" s="749"/>
      <c r="F24" s="78"/>
      <c r="IO24" s="107"/>
      <c r="IP24" s="107"/>
      <c r="IQ24" s="107"/>
      <c r="IR24" s="107"/>
      <c r="IS24" s="107"/>
      <c r="IT24" s="107"/>
      <c r="IU24" s="107"/>
      <c r="IV24" s="107"/>
    </row>
    <row r="25" spans="1:256" s="106" customFormat="1" ht="56.25" customHeight="1">
      <c r="A25" s="103"/>
      <c r="B25" s="749" t="s">
        <v>141</v>
      </c>
      <c r="C25" s="749"/>
      <c r="D25" s="749"/>
      <c r="E25" s="749"/>
      <c r="F25" s="78"/>
      <c r="IO25" s="107"/>
      <c r="IP25" s="107"/>
      <c r="IQ25" s="107"/>
      <c r="IR25" s="107"/>
      <c r="IS25" s="107"/>
      <c r="IT25" s="107"/>
      <c r="IU25" s="107"/>
      <c r="IV25" s="107"/>
    </row>
    <row r="26" spans="1:256" s="106" customFormat="1" ht="15">
      <c r="A26" s="103"/>
      <c r="B26" s="104"/>
      <c r="C26" s="105"/>
      <c r="D26" s="105"/>
      <c r="E26" s="105"/>
      <c r="F26" s="78"/>
      <c r="IO26" s="107"/>
      <c r="IP26" s="107"/>
      <c r="IQ26" s="107"/>
      <c r="IR26" s="107"/>
      <c r="IS26" s="107"/>
      <c r="IT26" s="107"/>
      <c r="IU26" s="107"/>
      <c r="IV26" s="107"/>
    </row>
    <row r="27" spans="1:256" s="106" customFormat="1" ht="12.75" customHeight="1">
      <c r="A27" s="103"/>
      <c r="B27" s="749" t="s">
        <v>142</v>
      </c>
      <c r="C27" s="749"/>
      <c r="D27" s="749"/>
      <c r="E27" s="749"/>
      <c r="F27" s="78"/>
      <c r="IO27" s="107"/>
      <c r="IP27" s="107"/>
      <c r="IQ27" s="107"/>
      <c r="IR27" s="107"/>
      <c r="IS27" s="107"/>
      <c r="IT27" s="107"/>
      <c r="IU27" s="107"/>
      <c r="IV27" s="107"/>
    </row>
    <row r="28" spans="1:256" s="106" customFormat="1" ht="33.75" customHeight="1">
      <c r="A28" s="103"/>
      <c r="B28" s="749" t="s">
        <v>143</v>
      </c>
      <c r="C28" s="749"/>
      <c r="D28" s="749"/>
      <c r="E28" s="749"/>
      <c r="F28" s="78"/>
      <c r="IO28" s="107"/>
      <c r="IP28" s="107"/>
      <c r="IQ28" s="107"/>
      <c r="IR28" s="107"/>
      <c r="IS28" s="107"/>
      <c r="IT28" s="107"/>
      <c r="IU28" s="107"/>
      <c r="IV28" s="107"/>
    </row>
    <row r="29" spans="1:256" s="106" customFormat="1" ht="15.75" customHeight="1">
      <c r="A29" s="103"/>
      <c r="B29" s="749" t="s">
        <v>144</v>
      </c>
      <c r="C29" s="749"/>
      <c r="D29" s="749"/>
      <c r="E29" s="749"/>
      <c r="F29" s="78"/>
      <c r="IO29" s="107"/>
      <c r="IP29" s="107"/>
      <c r="IQ29" s="107"/>
      <c r="IR29" s="107"/>
      <c r="IS29" s="107"/>
      <c r="IT29" s="107"/>
      <c r="IU29" s="107"/>
      <c r="IV29" s="107"/>
    </row>
    <row r="30" spans="1:256" s="106" customFormat="1" ht="39" customHeight="1">
      <c r="A30" s="103"/>
      <c r="B30" s="749" t="s">
        <v>145</v>
      </c>
      <c r="C30" s="749"/>
      <c r="D30" s="749"/>
      <c r="E30" s="749"/>
      <c r="F30" s="78"/>
      <c r="IO30" s="107"/>
      <c r="IP30" s="107"/>
      <c r="IQ30" s="107"/>
      <c r="IR30" s="107"/>
      <c r="IS30" s="107"/>
      <c r="IT30" s="107"/>
      <c r="IU30" s="107"/>
      <c r="IV30" s="107"/>
    </row>
    <row r="31" spans="1:256" s="106" customFormat="1" ht="33.75" customHeight="1">
      <c r="A31" s="103"/>
      <c r="B31" s="749" t="s">
        <v>146</v>
      </c>
      <c r="C31" s="749"/>
      <c r="D31" s="749"/>
      <c r="E31" s="749"/>
      <c r="F31" s="78"/>
      <c r="IO31" s="107"/>
      <c r="IP31" s="107"/>
      <c r="IQ31" s="107"/>
      <c r="IR31" s="107"/>
      <c r="IS31" s="107"/>
      <c r="IT31" s="107"/>
      <c r="IU31" s="107"/>
      <c r="IV31" s="107"/>
    </row>
    <row r="32" spans="1:256" s="106" customFormat="1" ht="16.5" customHeight="1">
      <c r="A32" s="103"/>
      <c r="B32" s="749" t="s">
        <v>147</v>
      </c>
      <c r="C32" s="749"/>
      <c r="D32" s="749"/>
      <c r="E32" s="749"/>
      <c r="F32" s="78"/>
      <c r="IO32" s="107"/>
      <c r="IP32" s="107"/>
      <c r="IQ32" s="107"/>
      <c r="IR32" s="107"/>
      <c r="IS32" s="107"/>
      <c r="IT32" s="107"/>
      <c r="IU32" s="107"/>
      <c r="IV32" s="107"/>
    </row>
    <row r="33" spans="1:256" s="106" customFormat="1" ht="16.5" customHeight="1">
      <c r="A33" s="103"/>
      <c r="B33" s="749" t="s">
        <v>148</v>
      </c>
      <c r="C33" s="749"/>
      <c r="D33" s="749"/>
      <c r="E33" s="749"/>
      <c r="F33" s="78"/>
      <c r="IO33" s="107"/>
      <c r="IP33" s="107"/>
      <c r="IQ33" s="107"/>
      <c r="IR33" s="107"/>
      <c r="IS33" s="107"/>
      <c r="IT33" s="107"/>
      <c r="IU33" s="107"/>
      <c r="IV33" s="107"/>
    </row>
    <row r="34" spans="1:256" s="106" customFormat="1" ht="16.5" customHeight="1">
      <c r="A34" s="103"/>
      <c r="B34" s="749" t="s">
        <v>149</v>
      </c>
      <c r="C34" s="749"/>
      <c r="D34" s="749"/>
      <c r="E34" s="749"/>
      <c r="F34" s="78"/>
      <c r="IO34" s="107"/>
      <c r="IP34" s="107"/>
      <c r="IQ34" s="107"/>
      <c r="IR34" s="107"/>
      <c r="IS34" s="107"/>
      <c r="IT34" s="107"/>
      <c r="IU34" s="107"/>
      <c r="IV34" s="107"/>
    </row>
    <row r="35" spans="1:256" s="106" customFormat="1" ht="16.5" customHeight="1">
      <c r="A35" s="103"/>
      <c r="B35" s="749" t="s">
        <v>150</v>
      </c>
      <c r="C35" s="749"/>
      <c r="D35" s="749"/>
      <c r="E35" s="749"/>
      <c r="F35" s="78"/>
      <c r="IO35" s="107"/>
      <c r="IP35" s="107"/>
      <c r="IQ35" s="107"/>
      <c r="IR35" s="107"/>
      <c r="IS35" s="107"/>
      <c r="IT35" s="107"/>
      <c r="IU35" s="107"/>
      <c r="IV35" s="107"/>
    </row>
    <row r="36" spans="1:256" s="106" customFormat="1" ht="33" customHeight="1">
      <c r="A36" s="103"/>
      <c r="B36" s="749" t="s">
        <v>151</v>
      </c>
      <c r="C36" s="749"/>
      <c r="D36" s="749"/>
      <c r="E36" s="749"/>
      <c r="F36" s="78"/>
      <c r="IO36" s="107"/>
      <c r="IP36" s="107"/>
      <c r="IQ36" s="107"/>
      <c r="IR36" s="107"/>
      <c r="IS36" s="107"/>
      <c r="IT36" s="107"/>
      <c r="IU36" s="107"/>
      <c r="IV36" s="107"/>
    </row>
    <row r="37" spans="1:256" s="106" customFormat="1" ht="16.5" customHeight="1">
      <c r="A37" s="103"/>
      <c r="B37" s="749" t="s">
        <v>152</v>
      </c>
      <c r="C37" s="749"/>
      <c r="D37" s="749"/>
      <c r="E37" s="749"/>
      <c r="F37" s="78"/>
      <c r="IO37" s="107"/>
      <c r="IP37" s="107"/>
      <c r="IQ37" s="107"/>
      <c r="IR37" s="107"/>
      <c r="IS37" s="107"/>
      <c r="IT37" s="107"/>
      <c r="IU37" s="107"/>
      <c r="IV37" s="107"/>
    </row>
    <row r="38" spans="1:256" s="106" customFormat="1" ht="16.5" customHeight="1">
      <c r="A38" s="103"/>
      <c r="B38" s="749" t="s">
        <v>153</v>
      </c>
      <c r="C38" s="749"/>
      <c r="D38" s="749"/>
      <c r="E38" s="749"/>
      <c r="F38" s="78"/>
      <c r="IO38" s="107"/>
      <c r="IP38" s="107"/>
      <c r="IQ38" s="107"/>
      <c r="IR38" s="107"/>
      <c r="IS38" s="107"/>
      <c r="IT38" s="107"/>
      <c r="IU38" s="107"/>
      <c r="IV38" s="107"/>
    </row>
    <row r="39" spans="1:256" s="106" customFormat="1" ht="16.5" customHeight="1">
      <c r="A39" s="103"/>
      <c r="B39" s="749" t="s">
        <v>154</v>
      </c>
      <c r="C39" s="749"/>
      <c r="D39" s="749"/>
      <c r="E39" s="749"/>
      <c r="F39" s="78"/>
      <c r="IO39" s="107"/>
      <c r="IP39" s="107"/>
      <c r="IQ39" s="107"/>
      <c r="IR39" s="107"/>
      <c r="IS39" s="107"/>
      <c r="IT39" s="107"/>
      <c r="IU39" s="107"/>
      <c r="IV39" s="107"/>
    </row>
    <row r="40" spans="1:256" s="106" customFormat="1" ht="15">
      <c r="A40" s="103"/>
      <c r="B40" s="749"/>
      <c r="C40" s="749"/>
      <c r="D40" s="749"/>
      <c r="E40" s="749"/>
      <c r="F40" s="78"/>
      <c r="IO40" s="107"/>
      <c r="IP40" s="107"/>
      <c r="IQ40" s="107"/>
      <c r="IR40" s="107"/>
      <c r="IS40" s="107"/>
      <c r="IT40" s="107"/>
      <c r="IU40" s="107"/>
      <c r="IV40" s="107"/>
    </row>
    <row r="41" spans="1:256" s="106" customFormat="1" ht="48" customHeight="1">
      <c r="A41" s="103"/>
      <c r="B41" s="749" t="s">
        <v>155</v>
      </c>
      <c r="C41" s="749"/>
      <c r="D41" s="749"/>
      <c r="E41" s="749"/>
      <c r="F41" s="78"/>
      <c r="IO41" s="107"/>
      <c r="IP41" s="107"/>
      <c r="IQ41" s="107"/>
      <c r="IR41" s="107"/>
      <c r="IS41" s="107"/>
      <c r="IT41" s="107"/>
      <c r="IU41" s="107"/>
      <c r="IV41" s="107"/>
    </row>
    <row r="42" spans="1:256" s="106" customFormat="1" ht="15">
      <c r="A42" s="103"/>
      <c r="B42" s="108"/>
      <c r="C42" s="109"/>
      <c r="D42" s="109"/>
      <c r="E42" s="109"/>
      <c r="F42" s="78"/>
      <c r="IO42" s="107"/>
      <c r="IP42" s="107"/>
      <c r="IQ42" s="107"/>
      <c r="IR42" s="107"/>
      <c r="IS42" s="107"/>
      <c r="IT42" s="107"/>
      <c r="IU42" s="107"/>
      <c r="IV42" s="107"/>
    </row>
    <row r="43" spans="1:256" s="106" customFormat="1" ht="33" customHeight="1">
      <c r="A43" s="103"/>
      <c r="B43" s="749" t="s">
        <v>156</v>
      </c>
      <c r="C43" s="749"/>
      <c r="D43" s="749"/>
      <c r="E43" s="749"/>
      <c r="F43" s="78"/>
      <c r="IO43" s="107"/>
      <c r="IP43" s="107"/>
      <c r="IQ43" s="107"/>
      <c r="IR43" s="107"/>
      <c r="IS43" s="107"/>
      <c r="IT43" s="107"/>
      <c r="IU43" s="107"/>
      <c r="IV43" s="107"/>
    </row>
    <row r="44" spans="1:256" s="106" customFormat="1" ht="15">
      <c r="A44" s="103"/>
      <c r="B44" s="108"/>
      <c r="C44" s="109"/>
      <c r="D44" s="109"/>
      <c r="E44" s="109"/>
      <c r="F44" s="78"/>
      <c r="IO44" s="107"/>
      <c r="IP44" s="107"/>
      <c r="IQ44" s="107"/>
      <c r="IR44" s="107"/>
      <c r="IS44" s="107"/>
      <c r="IT44" s="107"/>
      <c r="IU44" s="107"/>
      <c r="IV44" s="107"/>
    </row>
    <row r="45" spans="1:256" s="106" customFormat="1" ht="69" customHeight="1">
      <c r="A45" s="103"/>
      <c r="B45" s="749" t="s">
        <v>66</v>
      </c>
      <c r="C45" s="749"/>
      <c r="D45" s="749"/>
      <c r="E45" s="749"/>
      <c r="F45" s="78"/>
      <c r="IO45" s="107"/>
      <c r="IP45" s="107"/>
      <c r="IQ45" s="107"/>
      <c r="IR45" s="107"/>
      <c r="IS45" s="107"/>
      <c r="IT45" s="107"/>
      <c r="IU45" s="107"/>
      <c r="IV45" s="107"/>
    </row>
    <row r="46" spans="1:3" ht="15">
      <c r="A46" s="86"/>
      <c r="B46" s="38"/>
      <c r="C46" s="39"/>
    </row>
    <row r="47" spans="1:249" s="35" customFormat="1" ht="15">
      <c r="A47" s="43">
        <v>1</v>
      </c>
      <c r="B47" s="41" t="s">
        <v>157</v>
      </c>
      <c r="C47" s="45" t="s">
        <v>35</v>
      </c>
      <c r="D47" s="3">
        <v>165</v>
      </c>
      <c r="E47" s="3"/>
      <c r="F47" s="3">
        <f>+D47*E47</f>
        <v>0</v>
      </c>
      <c r="IO47" s="36"/>
    </row>
    <row r="48" spans="1:249" s="35" customFormat="1" ht="15">
      <c r="A48" s="40"/>
      <c r="B48" s="41"/>
      <c r="C48" s="42"/>
      <c r="D48" s="80"/>
      <c r="E48" s="3"/>
      <c r="F48" s="3"/>
      <c r="IO48" s="36"/>
    </row>
    <row r="49" spans="1:249" s="35" customFormat="1" ht="15">
      <c r="A49" s="43">
        <f>+A47+1</f>
        <v>2</v>
      </c>
      <c r="B49" s="41" t="s">
        <v>158</v>
      </c>
      <c r="C49" s="45" t="s">
        <v>35</v>
      </c>
      <c r="D49" s="80">
        <v>48</v>
      </c>
      <c r="E49" s="3"/>
      <c r="F49" s="3">
        <f>+D49*E49</f>
        <v>0</v>
      </c>
      <c r="IO49" s="36"/>
    </row>
    <row r="50" spans="1:249" s="35" customFormat="1" ht="15">
      <c r="A50" s="40"/>
      <c r="B50" s="41"/>
      <c r="C50" s="42"/>
      <c r="D50" s="80"/>
      <c r="E50" s="3"/>
      <c r="F50" s="3"/>
      <c r="IO50" s="36"/>
    </row>
    <row r="51" spans="1:6" ht="15">
      <c r="A51" s="43">
        <f>+A49+1</f>
        <v>3</v>
      </c>
      <c r="B51" s="41" t="s">
        <v>159</v>
      </c>
      <c r="C51" s="45" t="s">
        <v>35</v>
      </c>
      <c r="D51" s="3">
        <v>21</v>
      </c>
      <c r="F51" s="3">
        <f>+D51*E51</f>
        <v>0</v>
      </c>
    </row>
    <row r="52" spans="1:4" ht="15">
      <c r="A52" s="40"/>
      <c r="B52" s="41"/>
      <c r="C52" s="42"/>
      <c r="D52" s="80"/>
    </row>
    <row r="53" spans="1:6" ht="15">
      <c r="A53" s="40">
        <f>+A51+1</f>
        <v>4</v>
      </c>
      <c r="B53" s="41" t="s">
        <v>160</v>
      </c>
      <c r="C53" s="45" t="s">
        <v>35</v>
      </c>
      <c r="D53" s="3">
        <v>1350</v>
      </c>
      <c r="F53" s="3">
        <f>+D53*E53</f>
        <v>0</v>
      </c>
    </row>
    <row r="54" spans="1:4" ht="15">
      <c r="A54" s="40"/>
      <c r="B54" s="41"/>
      <c r="C54" s="42"/>
      <c r="D54" s="80"/>
    </row>
    <row r="55" spans="1:6" ht="15">
      <c r="A55" s="40">
        <f>+A53+1</f>
        <v>5</v>
      </c>
      <c r="B55" s="41" t="s">
        <v>161</v>
      </c>
      <c r="C55" s="45" t="s">
        <v>35</v>
      </c>
      <c r="D55" s="3">
        <v>35</v>
      </c>
      <c r="F55" s="3">
        <f>+D55*E55</f>
        <v>0</v>
      </c>
    </row>
    <row r="56" spans="1:4" ht="15">
      <c r="A56" s="40"/>
      <c r="B56" s="41"/>
      <c r="C56" s="42"/>
      <c r="D56" s="80"/>
    </row>
    <row r="57" spans="1:6" ht="24" customHeight="1">
      <c r="A57" s="40">
        <f>+A55+1</f>
        <v>6</v>
      </c>
      <c r="B57" s="41" t="s">
        <v>162</v>
      </c>
      <c r="C57" s="45" t="s">
        <v>35</v>
      </c>
      <c r="D57" s="3">
        <v>60</v>
      </c>
      <c r="F57" s="3">
        <f>+D57*E57</f>
        <v>0</v>
      </c>
    </row>
    <row r="58" spans="1:4" ht="15">
      <c r="A58" s="40"/>
      <c r="B58" s="41"/>
      <c r="C58" s="42"/>
      <c r="D58" s="80"/>
    </row>
    <row r="59" spans="1:6" ht="15">
      <c r="A59" s="40">
        <f>+A57+1</f>
        <v>7</v>
      </c>
      <c r="B59" s="41" t="s">
        <v>163</v>
      </c>
      <c r="C59" s="45" t="s">
        <v>35</v>
      </c>
      <c r="D59" s="3">
        <v>100</v>
      </c>
      <c r="F59" s="3">
        <f>+D59*E59</f>
        <v>0</v>
      </c>
    </row>
    <row r="60" spans="1:4" ht="15">
      <c r="A60" s="40"/>
      <c r="B60" s="41"/>
      <c r="C60" s="42"/>
      <c r="D60" s="80"/>
    </row>
    <row r="61" spans="1:6" ht="15">
      <c r="A61" s="40">
        <f>+A59+1</f>
        <v>8</v>
      </c>
      <c r="B61" s="41" t="s">
        <v>164</v>
      </c>
      <c r="C61" s="45" t="s">
        <v>17</v>
      </c>
      <c r="D61" s="3">
        <v>77</v>
      </c>
      <c r="F61" s="3">
        <f>+D61*E61</f>
        <v>0</v>
      </c>
    </row>
    <row r="62" spans="1:4" ht="15">
      <c r="A62" s="40"/>
      <c r="B62" s="41"/>
      <c r="C62" s="42"/>
      <c r="D62" s="80"/>
    </row>
    <row r="63" spans="1:6" ht="15">
      <c r="A63" s="40">
        <f>+A61+1</f>
        <v>9</v>
      </c>
      <c r="B63" s="41" t="s">
        <v>165</v>
      </c>
      <c r="C63" s="45" t="s">
        <v>35</v>
      </c>
      <c r="D63" s="80">
        <v>56</v>
      </c>
      <c r="F63" s="3">
        <f>+D63*E63</f>
        <v>0</v>
      </c>
    </row>
    <row r="64" spans="1:4" ht="15">
      <c r="A64" s="40"/>
      <c r="B64" s="41"/>
      <c r="C64" s="42"/>
      <c r="D64" s="80"/>
    </row>
    <row r="65" spans="1:6" ht="15">
      <c r="A65" s="40">
        <f>+A63+1</f>
        <v>10</v>
      </c>
      <c r="B65" s="41" t="s">
        <v>166</v>
      </c>
      <c r="C65" s="45" t="s">
        <v>35</v>
      </c>
      <c r="D65" s="80">
        <v>12.5</v>
      </c>
      <c r="F65" s="3">
        <f>+D65*E65</f>
        <v>0</v>
      </c>
    </row>
    <row r="66" spans="1:4" ht="15">
      <c r="A66" s="40"/>
      <c r="B66" s="41"/>
      <c r="C66" s="42"/>
      <c r="D66" s="80"/>
    </row>
    <row r="67" spans="1:6" ht="30.75">
      <c r="A67" s="40">
        <f>+A65+1</f>
        <v>11</v>
      </c>
      <c r="B67" s="41" t="s">
        <v>167</v>
      </c>
      <c r="C67" s="45" t="s">
        <v>17</v>
      </c>
      <c r="D67" s="80">
        <v>200</v>
      </c>
      <c r="F67" s="3">
        <f>+D67*E67</f>
        <v>0</v>
      </c>
    </row>
    <row r="68" spans="1:4" ht="15">
      <c r="A68" s="40"/>
      <c r="B68" s="41"/>
      <c r="C68" s="42"/>
      <c r="D68" s="80"/>
    </row>
    <row r="69" spans="1:6" ht="30.75">
      <c r="A69" s="40">
        <f>+A67+1</f>
        <v>12</v>
      </c>
      <c r="B69" s="41" t="s">
        <v>168</v>
      </c>
      <c r="C69" s="45" t="s">
        <v>17</v>
      </c>
      <c r="D69" s="80">
        <v>30</v>
      </c>
      <c r="F69" s="3">
        <f>+D69*E69</f>
        <v>0</v>
      </c>
    </row>
    <row r="70" spans="1:4" ht="15">
      <c r="A70" s="40"/>
      <c r="B70" s="41"/>
      <c r="C70" s="42"/>
      <c r="D70" s="80"/>
    </row>
    <row r="71" spans="1:6" ht="15">
      <c r="A71" s="40">
        <f>+A69+1</f>
        <v>13</v>
      </c>
      <c r="B71" s="41" t="s">
        <v>169</v>
      </c>
      <c r="C71" s="45" t="s">
        <v>15</v>
      </c>
      <c r="D71" s="80">
        <v>2</v>
      </c>
      <c r="F71" s="3">
        <f>+D71*E71</f>
        <v>0</v>
      </c>
    </row>
    <row r="72" spans="1:4" ht="15">
      <c r="A72" s="40"/>
      <c r="B72" s="41"/>
      <c r="C72" s="42"/>
      <c r="D72" s="80"/>
    </row>
    <row r="73" spans="1:6" ht="15">
      <c r="A73" s="40">
        <f>+A71+1</f>
        <v>14</v>
      </c>
      <c r="B73" s="41" t="s">
        <v>170</v>
      </c>
      <c r="C73" s="45" t="s">
        <v>17</v>
      </c>
      <c r="D73" s="80">
        <v>6</v>
      </c>
      <c r="F73" s="3">
        <f>+D73*E73</f>
        <v>0</v>
      </c>
    </row>
    <row r="74" spans="1:4" ht="15">
      <c r="A74" s="40"/>
      <c r="B74" s="41"/>
      <c r="C74" s="42"/>
      <c r="D74" s="80"/>
    </row>
    <row r="75" spans="1:6" ht="15">
      <c r="A75" s="40">
        <f>+A73+1</f>
        <v>15</v>
      </c>
      <c r="B75" s="41" t="s">
        <v>171</v>
      </c>
      <c r="C75" s="45" t="s">
        <v>17</v>
      </c>
      <c r="D75" s="80">
        <v>71</v>
      </c>
      <c r="F75" s="3">
        <f>+D75*E75</f>
        <v>0</v>
      </c>
    </row>
    <row r="76" spans="1:4" ht="15">
      <c r="A76" s="40"/>
      <c r="B76" s="41"/>
      <c r="C76" s="42"/>
      <c r="D76" s="80"/>
    </row>
    <row r="77" spans="1:6" ht="15">
      <c r="A77" s="40">
        <f>+A75+1</f>
        <v>16</v>
      </c>
      <c r="B77" s="41" t="s">
        <v>172</v>
      </c>
      <c r="C77" s="45" t="s">
        <v>17</v>
      </c>
      <c r="D77" s="80">
        <v>33</v>
      </c>
      <c r="F77" s="3">
        <f>+D77*E77</f>
        <v>0</v>
      </c>
    </row>
    <row r="78" spans="1:4" ht="15">
      <c r="A78" s="40"/>
      <c r="B78" s="41"/>
      <c r="C78" s="42"/>
      <c r="D78" s="80"/>
    </row>
    <row r="79" spans="1:6" ht="15">
      <c r="A79" s="40">
        <f>+A77+1</f>
        <v>17</v>
      </c>
      <c r="B79" s="41" t="s">
        <v>173</v>
      </c>
      <c r="C79" s="45" t="s">
        <v>35</v>
      </c>
      <c r="D79" s="80">
        <v>2.8</v>
      </c>
      <c r="F79" s="3">
        <f>+D79*E79</f>
        <v>0</v>
      </c>
    </row>
    <row r="80" spans="1:4" ht="15">
      <c r="A80" s="40"/>
      <c r="B80" s="41"/>
      <c r="C80" s="42"/>
      <c r="D80" s="80"/>
    </row>
    <row r="81" spans="1:6" ht="15">
      <c r="A81" s="40">
        <f>+A79+1</f>
        <v>18</v>
      </c>
      <c r="B81" s="41" t="s">
        <v>174</v>
      </c>
      <c r="C81" s="45" t="s">
        <v>35</v>
      </c>
      <c r="D81" s="80">
        <v>21</v>
      </c>
      <c r="F81" s="3">
        <f>+D81*E81</f>
        <v>0</v>
      </c>
    </row>
    <row r="82" spans="1:4" ht="15">
      <c r="A82" s="40"/>
      <c r="B82" s="41"/>
      <c r="C82" s="42"/>
      <c r="D82" s="80"/>
    </row>
    <row r="83" spans="1:6" ht="30.75">
      <c r="A83" s="40">
        <f>+A81+1</f>
        <v>19</v>
      </c>
      <c r="B83" s="41" t="s">
        <v>175</v>
      </c>
      <c r="C83" s="45" t="s">
        <v>15</v>
      </c>
      <c r="D83" s="80">
        <v>2</v>
      </c>
      <c r="F83" s="3">
        <f>+D83*E83</f>
        <v>0</v>
      </c>
    </row>
    <row r="84" spans="1:4" ht="15">
      <c r="A84" s="40"/>
      <c r="B84" s="41"/>
      <c r="C84" s="42"/>
      <c r="D84" s="80"/>
    </row>
    <row r="85" spans="1:6" ht="30.75">
      <c r="A85" s="40">
        <f>+A83+1</f>
        <v>20</v>
      </c>
      <c r="B85" s="41" t="s">
        <v>176</v>
      </c>
      <c r="C85" s="45" t="s">
        <v>15</v>
      </c>
      <c r="D85" s="80">
        <v>1</v>
      </c>
      <c r="F85" s="3">
        <f>+D85*E85</f>
        <v>0</v>
      </c>
    </row>
    <row r="86" spans="1:4" ht="15">
      <c r="A86" s="40"/>
      <c r="B86" s="41"/>
      <c r="C86" s="42"/>
      <c r="D86" s="80"/>
    </row>
    <row r="87" spans="1:6" ht="30.75">
      <c r="A87" s="40">
        <f>+A85+1</f>
        <v>21</v>
      </c>
      <c r="B87" s="41" t="s">
        <v>177</v>
      </c>
      <c r="C87" s="45" t="s">
        <v>35</v>
      </c>
      <c r="D87" s="3">
        <v>350</v>
      </c>
      <c r="F87" s="3">
        <f>+D87*E87</f>
        <v>0</v>
      </c>
    </row>
    <row r="88" spans="1:4" ht="15">
      <c r="A88" s="40"/>
      <c r="B88" s="41"/>
      <c r="C88" s="42"/>
      <c r="D88" s="80"/>
    </row>
    <row r="89" spans="1:6" ht="30.75">
      <c r="A89" s="40">
        <f>+A87+1</f>
        <v>22</v>
      </c>
      <c r="B89" s="41" t="s">
        <v>178</v>
      </c>
      <c r="C89" s="45" t="s">
        <v>35</v>
      </c>
      <c r="D89" s="3">
        <v>750</v>
      </c>
      <c r="F89" s="3">
        <f>+D89*E89</f>
        <v>0</v>
      </c>
    </row>
    <row r="90" spans="1:3" ht="15">
      <c r="A90" s="40"/>
      <c r="B90" s="41"/>
      <c r="C90" s="45"/>
    </row>
    <row r="91" spans="1:6" ht="15">
      <c r="A91" s="40"/>
      <c r="B91" s="68" t="s">
        <v>179</v>
      </c>
      <c r="C91" s="70"/>
      <c r="D91" s="71"/>
      <c r="E91" s="71"/>
      <c r="F91" s="72">
        <f>SUM(F47:F90)</f>
        <v>0</v>
      </c>
    </row>
    <row r="92" spans="1:3" ht="15">
      <c r="A92" s="40"/>
      <c r="B92" s="41"/>
      <c r="C92" s="42"/>
    </row>
  </sheetData>
  <sheetProtection selectLockedCells="1" selectUnlockedCells="1"/>
  <mergeCells count="30">
    <mergeCell ref="B38:E38"/>
    <mergeCell ref="B39:E39"/>
    <mergeCell ref="B40:E40"/>
    <mergeCell ref="B41:E41"/>
    <mergeCell ref="B43:E43"/>
    <mergeCell ref="B45:E45"/>
    <mergeCell ref="B32:E32"/>
    <mergeCell ref="B33:E33"/>
    <mergeCell ref="B34:E34"/>
    <mergeCell ref="B35:E35"/>
    <mergeCell ref="B36:E36"/>
    <mergeCell ref="B37:E37"/>
    <mergeCell ref="B25:E25"/>
    <mergeCell ref="B27:E27"/>
    <mergeCell ref="B28:E28"/>
    <mergeCell ref="B29:E29"/>
    <mergeCell ref="B30:E30"/>
    <mergeCell ref="B31:E31"/>
    <mergeCell ref="B18:E18"/>
    <mergeCell ref="B19:E19"/>
    <mergeCell ref="B20:E20"/>
    <mergeCell ref="B21:E21"/>
    <mergeCell ref="B22:E22"/>
    <mergeCell ref="B24:E24"/>
    <mergeCell ref="B4:E8"/>
    <mergeCell ref="B12:E12"/>
    <mergeCell ref="B13:E13"/>
    <mergeCell ref="B14:E14"/>
    <mergeCell ref="B16:E16"/>
    <mergeCell ref="B17:E17"/>
  </mergeCells>
  <printOptions/>
  <pageMargins left="0.9840277777777777" right="0.19652777777777777" top="0.7875" bottom="0.7875" header="0.5118055555555555" footer="0"/>
  <pageSetup horizontalDpi="300" verticalDpi="300" orientation="portrait" paperSize="9" scale="70" r:id="rId1"/>
  <headerFooter alignWithMargins="0">
    <oddFooter>&amp;C&amp;P/&amp;N</oddFooter>
  </headerFooter>
  <rowBreaks count="1" manualBreakCount="1">
    <brk id="46" max="255" man="1"/>
  </rowBreaks>
</worksheet>
</file>

<file path=xl/worksheets/sheet8.xml><?xml version="1.0" encoding="utf-8"?>
<worksheet xmlns="http://schemas.openxmlformats.org/spreadsheetml/2006/main" xmlns:r="http://schemas.openxmlformats.org/officeDocument/2006/relationships">
  <sheetPr>
    <tabColor indexed="55"/>
  </sheetPr>
  <dimension ref="A2:IV102"/>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50390625" style="110" customWidth="1"/>
    <col min="2" max="2" width="61.50390625" style="111" customWidth="1"/>
    <col min="3" max="3" width="14.125" style="112" customWidth="1"/>
    <col min="4" max="4" width="15.50390625" style="113" customWidth="1"/>
    <col min="5" max="5" width="10.625" style="3" customWidth="1"/>
    <col min="6" max="6" width="14.50390625" style="3" customWidth="1"/>
    <col min="7" max="248" width="9.125" style="114" customWidth="1"/>
    <col min="249" max="16384" width="9.125" style="115" customWidth="1"/>
  </cols>
  <sheetData>
    <row r="2" spans="1:4" ht="15">
      <c r="A2" s="116"/>
      <c r="B2" s="117" t="s">
        <v>180</v>
      </c>
      <c r="C2" s="118"/>
      <c r="D2" s="119"/>
    </row>
    <row r="3" spans="1:4" ht="15">
      <c r="A3" s="116"/>
      <c r="B3" s="117"/>
      <c r="C3" s="118"/>
      <c r="D3" s="119"/>
    </row>
    <row r="4" spans="1:256" s="122" customFormat="1" ht="36" customHeight="1">
      <c r="A4" s="120"/>
      <c r="B4" s="753" t="s">
        <v>181</v>
      </c>
      <c r="C4" s="753"/>
      <c r="D4" s="753"/>
      <c r="E4" s="753"/>
      <c r="F4" s="121"/>
      <c r="IO4" s="123"/>
      <c r="IP4" s="123"/>
      <c r="IQ4" s="123"/>
      <c r="IR4" s="123"/>
      <c r="IS4" s="123"/>
      <c r="IT4" s="123"/>
      <c r="IU4" s="123"/>
      <c r="IV4" s="123"/>
    </row>
    <row r="5" spans="1:256" s="122" customFormat="1" ht="15">
      <c r="A5" s="120"/>
      <c r="B5" s="124"/>
      <c r="C5" s="125"/>
      <c r="D5" s="126"/>
      <c r="E5" s="121"/>
      <c r="F5" s="121"/>
      <c r="IO5" s="123"/>
      <c r="IP5" s="123"/>
      <c r="IQ5" s="123"/>
      <c r="IR5" s="123"/>
      <c r="IS5" s="123"/>
      <c r="IT5" s="123"/>
      <c r="IU5" s="123"/>
      <c r="IV5" s="123"/>
    </row>
    <row r="6" spans="1:256" s="122" customFormat="1" ht="15">
      <c r="A6" s="120"/>
      <c r="B6" s="127" t="s">
        <v>81</v>
      </c>
      <c r="C6" s="128"/>
      <c r="D6" s="128"/>
      <c r="E6" s="128"/>
      <c r="F6" s="121"/>
      <c r="IO6" s="123"/>
      <c r="IP6" s="123"/>
      <c r="IQ6" s="123"/>
      <c r="IR6" s="123"/>
      <c r="IS6" s="123"/>
      <c r="IT6" s="123"/>
      <c r="IU6" s="123"/>
      <c r="IV6" s="123"/>
    </row>
    <row r="7" spans="1:256" s="122" customFormat="1" ht="16.5" customHeight="1">
      <c r="A7" s="120"/>
      <c r="B7" s="754" t="s">
        <v>182</v>
      </c>
      <c r="C7" s="754"/>
      <c r="D7" s="754"/>
      <c r="E7" s="754"/>
      <c r="F7" s="121"/>
      <c r="IO7" s="123"/>
      <c r="IP7" s="123"/>
      <c r="IQ7" s="123"/>
      <c r="IR7" s="123"/>
      <c r="IS7" s="123"/>
      <c r="IT7" s="123"/>
      <c r="IU7" s="123"/>
      <c r="IV7" s="123"/>
    </row>
    <row r="8" spans="1:256" s="122" customFormat="1" ht="16.5" customHeight="1">
      <c r="A8" s="120"/>
      <c r="B8" s="129" t="s">
        <v>183</v>
      </c>
      <c r="C8" s="130"/>
      <c r="D8" s="130"/>
      <c r="E8" s="130"/>
      <c r="F8" s="121"/>
      <c r="IO8" s="123"/>
      <c r="IP8" s="123"/>
      <c r="IQ8" s="123"/>
      <c r="IR8" s="123"/>
      <c r="IS8" s="123"/>
      <c r="IT8" s="123"/>
      <c r="IU8" s="123"/>
      <c r="IV8" s="123"/>
    </row>
    <row r="9" spans="1:256" s="122" customFormat="1" ht="16.5" customHeight="1">
      <c r="A9" s="120"/>
      <c r="B9" s="754" t="s">
        <v>184</v>
      </c>
      <c r="C9" s="754"/>
      <c r="D9" s="754"/>
      <c r="E9" s="754"/>
      <c r="F9" s="121"/>
      <c r="IO9" s="123"/>
      <c r="IP9" s="123"/>
      <c r="IQ9" s="123"/>
      <c r="IR9" s="123"/>
      <c r="IS9" s="123"/>
      <c r="IT9" s="123"/>
      <c r="IU9" s="123"/>
      <c r="IV9" s="123"/>
    </row>
    <row r="10" spans="1:256" s="122" customFormat="1" ht="16.5" customHeight="1">
      <c r="A10" s="120"/>
      <c r="B10" s="754" t="s">
        <v>185</v>
      </c>
      <c r="C10" s="754"/>
      <c r="D10" s="754"/>
      <c r="E10" s="754"/>
      <c r="F10" s="121"/>
      <c r="IO10" s="123"/>
      <c r="IP10" s="123"/>
      <c r="IQ10" s="123"/>
      <c r="IR10" s="123"/>
      <c r="IS10" s="123"/>
      <c r="IT10" s="123"/>
      <c r="IU10" s="123"/>
      <c r="IV10" s="123"/>
    </row>
    <row r="11" spans="1:256" s="122" customFormat="1" ht="16.5" customHeight="1">
      <c r="A11" s="120"/>
      <c r="B11" s="754" t="s">
        <v>186</v>
      </c>
      <c r="C11" s="754"/>
      <c r="D11" s="754"/>
      <c r="E11" s="754"/>
      <c r="F11" s="121"/>
      <c r="IO11" s="123"/>
      <c r="IP11" s="123"/>
      <c r="IQ11" s="123"/>
      <c r="IR11" s="123"/>
      <c r="IS11" s="123"/>
      <c r="IT11" s="123"/>
      <c r="IU11" s="123"/>
      <c r="IV11" s="123"/>
    </row>
    <row r="12" spans="1:256" s="122" customFormat="1" ht="16.5" customHeight="1">
      <c r="A12" s="120"/>
      <c r="B12" s="754" t="s">
        <v>187</v>
      </c>
      <c r="C12" s="754"/>
      <c r="D12" s="754"/>
      <c r="E12" s="754"/>
      <c r="F12" s="121"/>
      <c r="IO12" s="123"/>
      <c r="IP12" s="123"/>
      <c r="IQ12" s="123"/>
      <c r="IR12" s="123"/>
      <c r="IS12" s="123"/>
      <c r="IT12" s="123"/>
      <c r="IU12" s="123"/>
      <c r="IV12" s="123"/>
    </row>
    <row r="13" spans="1:256" s="122" customFormat="1" ht="16.5" customHeight="1">
      <c r="A13" s="120"/>
      <c r="B13" s="754" t="s">
        <v>188</v>
      </c>
      <c r="C13" s="754"/>
      <c r="D13" s="754"/>
      <c r="E13" s="754"/>
      <c r="F13" s="121"/>
      <c r="IO13" s="123"/>
      <c r="IP13" s="123"/>
      <c r="IQ13" s="123"/>
      <c r="IR13" s="123"/>
      <c r="IS13" s="123"/>
      <c r="IT13" s="123"/>
      <c r="IU13" s="123"/>
      <c r="IV13" s="123"/>
    </row>
    <row r="14" spans="1:256" s="122" customFormat="1" ht="16.5" customHeight="1">
      <c r="A14" s="120"/>
      <c r="B14" s="754" t="s">
        <v>189</v>
      </c>
      <c r="C14" s="754"/>
      <c r="D14" s="754"/>
      <c r="E14" s="754"/>
      <c r="F14" s="121"/>
      <c r="IO14" s="123"/>
      <c r="IP14" s="123"/>
      <c r="IQ14" s="123"/>
      <c r="IR14" s="123"/>
      <c r="IS14" s="123"/>
      <c r="IT14" s="123"/>
      <c r="IU14" s="123"/>
      <c r="IV14" s="123"/>
    </row>
    <row r="15" spans="1:256" s="122" customFormat="1" ht="16.5" customHeight="1">
      <c r="A15" s="120"/>
      <c r="B15" s="129" t="s">
        <v>190</v>
      </c>
      <c r="C15" s="130"/>
      <c r="D15" s="130"/>
      <c r="E15" s="130"/>
      <c r="F15" s="121"/>
      <c r="IO15" s="123"/>
      <c r="IP15" s="123"/>
      <c r="IQ15" s="123"/>
      <c r="IR15" s="123"/>
      <c r="IS15" s="123"/>
      <c r="IT15" s="123"/>
      <c r="IU15" s="123"/>
      <c r="IV15" s="123"/>
    </row>
    <row r="16" spans="1:256" s="122" customFormat="1" ht="16.5" customHeight="1">
      <c r="A16" s="120"/>
      <c r="B16" s="129" t="s">
        <v>191</v>
      </c>
      <c r="C16" s="130"/>
      <c r="D16" s="130"/>
      <c r="E16" s="130"/>
      <c r="F16" s="121"/>
      <c r="IO16" s="123"/>
      <c r="IP16" s="123"/>
      <c r="IQ16" s="123"/>
      <c r="IR16" s="123"/>
      <c r="IS16" s="123"/>
      <c r="IT16" s="123"/>
      <c r="IU16" s="123"/>
      <c r="IV16" s="123"/>
    </row>
    <row r="17" spans="1:256" s="122" customFormat="1" ht="16.5" customHeight="1">
      <c r="A17" s="120"/>
      <c r="B17" s="754" t="s">
        <v>192</v>
      </c>
      <c r="C17" s="754"/>
      <c r="D17" s="754"/>
      <c r="E17" s="754"/>
      <c r="F17" s="121"/>
      <c r="IO17" s="123"/>
      <c r="IP17" s="123"/>
      <c r="IQ17" s="123"/>
      <c r="IR17" s="123"/>
      <c r="IS17" s="123"/>
      <c r="IT17" s="123"/>
      <c r="IU17" s="123"/>
      <c r="IV17" s="123"/>
    </row>
    <row r="18" spans="1:256" s="122" customFormat="1" ht="16.5" customHeight="1">
      <c r="A18" s="120"/>
      <c r="B18" s="754" t="s">
        <v>188</v>
      </c>
      <c r="C18" s="754"/>
      <c r="D18" s="754"/>
      <c r="E18" s="754"/>
      <c r="F18" s="121"/>
      <c r="IO18" s="123"/>
      <c r="IP18" s="123"/>
      <c r="IQ18" s="123"/>
      <c r="IR18" s="123"/>
      <c r="IS18" s="123"/>
      <c r="IT18" s="123"/>
      <c r="IU18" s="123"/>
      <c r="IV18" s="123"/>
    </row>
    <row r="19" spans="1:256" s="122" customFormat="1" ht="16.5" customHeight="1">
      <c r="A19" s="120"/>
      <c r="B19" s="754" t="s">
        <v>193</v>
      </c>
      <c r="C19" s="754"/>
      <c r="D19" s="754"/>
      <c r="E19" s="754"/>
      <c r="F19" s="121"/>
      <c r="IO19" s="123"/>
      <c r="IP19" s="123"/>
      <c r="IQ19" s="123"/>
      <c r="IR19" s="123"/>
      <c r="IS19" s="123"/>
      <c r="IT19" s="123"/>
      <c r="IU19" s="123"/>
      <c r="IV19" s="123"/>
    </row>
    <row r="20" spans="1:256" s="122" customFormat="1" ht="16.5" customHeight="1">
      <c r="A20" s="120"/>
      <c r="B20" s="754" t="s">
        <v>194</v>
      </c>
      <c r="C20" s="754"/>
      <c r="D20" s="754"/>
      <c r="E20" s="754"/>
      <c r="F20" s="121"/>
      <c r="IO20" s="123"/>
      <c r="IP20" s="123"/>
      <c r="IQ20" s="123"/>
      <c r="IR20" s="123"/>
      <c r="IS20" s="123"/>
      <c r="IT20" s="123"/>
      <c r="IU20" s="123"/>
      <c r="IV20" s="123"/>
    </row>
    <row r="21" spans="1:256" s="122" customFormat="1" ht="16.5" customHeight="1">
      <c r="A21" s="120"/>
      <c r="B21" s="129" t="s">
        <v>195</v>
      </c>
      <c r="C21" s="130"/>
      <c r="D21" s="130"/>
      <c r="E21" s="130"/>
      <c r="F21" s="121"/>
      <c r="IO21" s="123"/>
      <c r="IP21" s="123"/>
      <c r="IQ21" s="123"/>
      <c r="IR21" s="123"/>
      <c r="IS21" s="123"/>
      <c r="IT21" s="123"/>
      <c r="IU21" s="123"/>
      <c r="IV21" s="123"/>
    </row>
    <row r="22" spans="1:256" s="122" customFormat="1" ht="16.5" customHeight="1">
      <c r="A22" s="120"/>
      <c r="B22" s="754" t="s">
        <v>196</v>
      </c>
      <c r="C22" s="754"/>
      <c r="D22" s="754"/>
      <c r="E22" s="754"/>
      <c r="F22" s="121"/>
      <c r="IO22" s="123"/>
      <c r="IP22" s="123"/>
      <c r="IQ22" s="123"/>
      <c r="IR22" s="123"/>
      <c r="IS22" s="123"/>
      <c r="IT22" s="123"/>
      <c r="IU22" s="123"/>
      <c r="IV22" s="123"/>
    </row>
    <row r="23" spans="1:256" s="122" customFormat="1" ht="16.5" customHeight="1">
      <c r="A23" s="120"/>
      <c r="B23" s="754" t="s">
        <v>197</v>
      </c>
      <c r="C23" s="754"/>
      <c r="D23" s="754"/>
      <c r="E23" s="754"/>
      <c r="F23" s="121"/>
      <c r="IO23" s="123"/>
      <c r="IP23" s="123"/>
      <c r="IQ23" s="123"/>
      <c r="IR23" s="123"/>
      <c r="IS23" s="123"/>
      <c r="IT23" s="123"/>
      <c r="IU23" s="123"/>
      <c r="IV23" s="123"/>
    </row>
    <row r="24" spans="1:256" s="122" customFormat="1" ht="16.5" customHeight="1">
      <c r="A24" s="120"/>
      <c r="B24" s="754" t="s">
        <v>86</v>
      </c>
      <c r="C24" s="754"/>
      <c r="D24" s="754"/>
      <c r="E24" s="754"/>
      <c r="F24" s="121"/>
      <c r="IO24" s="123"/>
      <c r="IP24" s="123"/>
      <c r="IQ24" s="123"/>
      <c r="IR24" s="123"/>
      <c r="IS24" s="123"/>
      <c r="IT24" s="123"/>
      <c r="IU24" s="123"/>
      <c r="IV24" s="123"/>
    </row>
    <row r="25" spans="1:256" s="122" customFormat="1" ht="33.75" customHeight="1">
      <c r="A25" s="120"/>
      <c r="B25" s="754" t="s">
        <v>198</v>
      </c>
      <c r="C25" s="754"/>
      <c r="D25" s="754"/>
      <c r="E25" s="754"/>
      <c r="F25" s="121"/>
      <c r="IO25" s="123"/>
      <c r="IP25" s="123"/>
      <c r="IQ25" s="123"/>
      <c r="IR25" s="123"/>
      <c r="IS25" s="123"/>
      <c r="IT25" s="123"/>
      <c r="IU25" s="123"/>
      <c r="IV25" s="123"/>
    </row>
    <row r="26" spans="1:256" s="122" customFormat="1" ht="16.5" customHeight="1">
      <c r="A26" s="120"/>
      <c r="B26" s="129" t="s">
        <v>199</v>
      </c>
      <c r="C26" s="130"/>
      <c r="D26" s="130"/>
      <c r="E26" s="130"/>
      <c r="F26" s="121"/>
      <c r="IO26" s="123"/>
      <c r="IP26" s="123"/>
      <c r="IQ26" s="123"/>
      <c r="IR26" s="123"/>
      <c r="IS26" s="123"/>
      <c r="IT26" s="123"/>
      <c r="IU26" s="123"/>
      <c r="IV26" s="123"/>
    </row>
    <row r="27" spans="1:256" s="122" customFormat="1" ht="16.5" customHeight="1">
      <c r="A27" s="120"/>
      <c r="B27" s="754" t="s">
        <v>200</v>
      </c>
      <c r="C27" s="754"/>
      <c r="D27" s="754"/>
      <c r="E27" s="754"/>
      <c r="F27" s="121"/>
      <c r="IO27" s="123"/>
      <c r="IP27" s="123"/>
      <c r="IQ27" s="123"/>
      <c r="IR27" s="123"/>
      <c r="IS27" s="123"/>
      <c r="IT27" s="123"/>
      <c r="IU27" s="123"/>
      <c r="IV27" s="123"/>
    </row>
    <row r="28" spans="1:256" s="122" customFormat="1" ht="16.5" customHeight="1">
      <c r="A28" s="120"/>
      <c r="B28" s="754" t="s">
        <v>201</v>
      </c>
      <c r="C28" s="754"/>
      <c r="D28" s="754"/>
      <c r="E28" s="754"/>
      <c r="F28" s="121"/>
      <c r="IO28" s="123"/>
      <c r="IP28" s="123"/>
      <c r="IQ28" s="123"/>
      <c r="IR28" s="123"/>
      <c r="IS28" s="123"/>
      <c r="IT28" s="123"/>
      <c r="IU28" s="123"/>
      <c r="IV28" s="123"/>
    </row>
    <row r="29" spans="1:256" s="122" customFormat="1" ht="16.5" customHeight="1">
      <c r="A29" s="120"/>
      <c r="B29" s="754" t="s">
        <v>202</v>
      </c>
      <c r="C29" s="754"/>
      <c r="D29" s="754"/>
      <c r="E29" s="754"/>
      <c r="F29" s="121"/>
      <c r="IO29" s="123"/>
      <c r="IP29" s="123"/>
      <c r="IQ29" s="123"/>
      <c r="IR29" s="123"/>
      <c r="IS29" s="123"/>
      <c r="IT29" s="123"/>
      <c r="IU29" s="123"/>
      <c r="IV29" s="123"/>
    </row>
    <row r="30" spans="1:256" s="122" customFormat="1" ht="16.5" customHeight="1">
      <c r="A30" s="120"/>
      <c r="B30" s="754" t="s">
        <v>203</v>
      </c>
      <c r="C30" s="754"/>
      <c r="D30" s="754"/>
      <c r="E30" s="754"/>
      <c r="F30" s="121"/>
      <c r="IO30" s="123"/>
      <c r="IP30" s="123"/>
      <c r="IQ30" s="123"/>
      <c r="IR30" s="123"/>
      <c r="IS30" s="123"/>
      <c r="IT30" s="123"/>
      <c r="IU30" s="123"/>
      <c r="IV30" s="123"/>
    </row>
    <row r="31" spans="1:256" s="122" customFormat="1" ht="16.5" customHeight="1">
      <c r="A31" s="120"/>
      <c r="B31" s="754" t="s">
        <v>204</v>
      </c>
      <c r="C31" s="754"/>
      <c r="D31" s="754"/>
      <c r="E31" s="754"/>
      <c r="F31" s="121"/>
      <c r="IO31" s="123"/>
      <c r="IP31" s="123"/>
      <c r="IQ31" s="123"/>
      <c r="IR31" s="123"/>
      <c r="IS31" s="123"/>
      <c r="IT31" s="123"/>
      <c r="IU31" s="123"/>
      <c r="IV31" s="123"/>
    </row>
    <row r="32" spans="1:256" s="122" customFormat="1" ht="16.5" customHeight="1">
      <c r="A32" s="120"/>
      <c r="B32" s="754" t="s">
        <v>205</v>
      </c>
      <c r="C32" s="754"/>
      <c r="D32" s="754"/>
      <c r="E32" s="754"/>
      <c r="F32" s="121"/>
      <c r="IO32" s="123"/>
      <c r="IP32" s="123"/>
      <c r="IQ32" s="123"/>
      <c r="IR32" s="123"/>
      <c r="IS32" s="123"/>
      <c r="IT32" s="123"/>
      <c r="IU32" s="123"/>
      <c r="IV32" s="123"/>
    </row>
    <row r="33" spans="1:256" s="122" customFormat="1" ht="33.75" customHeight="1">
      <c r="A33" s="120"/>
      <c r="B33" s="754" t="s">
        <v>206</v>
      </c>
      <c r="C33" s="754"/>
      <c r="D33" s="754"/>
      <c r="E33" s="754"/>
      <c r="F33" s="121"/>
      <c r="IO33" s="123"/>
      <c r="IP33" s="123"/>
      <c r="IQ33" s="123"/>
      <c r="IR33" s="123"/>
      <c r="IS33" s="123"/>
      <c r="IT33" s="123"/>
      <c r="IU33" s="123"/>
      <c r="IV33" s="123"/>
    </row>
    <row r="34" spans="1:256" s="122" customFormat="1" ht="16.5" customHeight="1">
      <c r="A34" s="120"/>
      <c r="B34" s="129" t="s">
        <v>207</v>
      </c>
      <c r="C34" s="130"/>
      <c r="D34" s="130"/>
      <c r="E34" s="130"/>
      <c r="F34" s="121"/>
      <c r="IO34" s="123"/>
      <c r="IP34" s="123"/>
      <c r="IQ34" s="123"/>
      <c r="IR34" s="123"/>
      <c r="IS34" s="123"/>
      <c r="IT34" s="123"/>
      <c r="IU34" s="123"/>
      <c r="IV34" s="123"/>
    </row>
    <row r="35" spans="1:256" s="122" customFormat="1" ht="16.5" customHeight="1">
      <c r="A35" s="120"/>
      <c r="B35" s="754" t="s">
        <v>208</v>
      </c>
      <c r="C35" s="754"/>
      <c r="D35" s="754"/>
      <c r="E35" s="754"/>
      <c r="F35" s="121"/>
      <c r="IO35" s="123"/>
      <c r="IP35" s="123"/>
      <c r="IQ35" s="123"/>
      <c r="IR35" s="123"/>
      <c r="IS35" s="123"/>
      <c r="IT35" s="123"/>
      <c r="IU35" s="123"/>
      <c r="IV35" s="123"/>
    </row>
    <row r="36" spans="1:256" s="122" customFormat="1" ht="16.5" customHeight="1">
      <c r="A36" s="120"/>
      <c r="B36" s="754" t="s">
        <v>188</v>
      </c>
      <c r="C36" s="754"/>
      <c r="D36" s="754"/>
      <c r="E36" s="754"/>
      <c r="F36" s="121"/>
      <c r="IO36" s="123"/>
      <c r="IP36" s="123"/>
      <c r="IQ36" s="123"/>
      <c r="IR36" s="123"/>
      <c r="IS36" s="123"/>
      <c r="IT36" s="123"/>
      <c r="IU36" s="123"/>
      <c r="IV36" s="123"/>
    </row>
    <row r="37" spans="1:256" s="122" customFormat="1" ht="16.5" customHeight="1">
      <c r="A37" s="120"/>
      <c r="B37" s="754" t="s">
        <v>209</v>
      </c>
      <c r="C37" s="754"/>
      <c r="D37" s="754"/>
      <c r="E37" s="754"/>
      <c r="F37" s="121"/>
      <c r="IO37" s="123"/>
      <c r="IP37" s="123"/>
      <c r="IQ37" s="123"/>
      <c r="IR37" s="123"/>
      <c r="IS37" s="123"/>
      <c r="IT37" s="123"/>
      <c r="IU37" s="123"/>
      <c r="IV37" s="123"/>
    </row>
    <row r="38" spans="1:256" s="122" customFormat="1" ht="16.5" customHeight="1">
      <c r="A38" s="120"/>
      <c r="B38" s="129" t="s">
        <v>210</v>
      </c>
      <c r="C38" s="130"/>
      <c r="D38" s="130"/>
      <c r="E38" s="130"/>
      <c r="F38" s="121"/>
      <c r="IO38" s="123"/>
      <c r="IP38" s="123"/>
      <c r="IQ38" s="123"/>
      <c r="IR38" s="123"/>
      <c r="IS38" s="123"/>
      <c r="IT38" s="123"/>
      <c r="IU38" s="123"/>
      <c r="IV38" s="123"/>
    </row>
    <row r="39" spans="1:256" s="122" customFormat="1" ht="16.5" customHeight="1">
      <c r="A39" s="120"/>
      <c r="B39" s="754" t="s">
        <v>211</v>
      </c>
      <c r="C39" s="754"/>
      <c r="D39" s="754"/>
      <c r="E39" s="754"/>
      <c r="F39" s="121"/>
      <c r="IO39" s="123"/>
      <c r="IP39" s="123"/>
      <c r="IQ39" s="123"/>
      <c r="IR39" s="123"/>
      <c r="IS39" s="123"/>
      <c r="IT39" s="123"/>
      <c r="IU39" s="123"/>
      <c r="IV39" s="123"/>
    </row>
    <row r="40" spans="1:256" s="122" customFormat="1" ht="16.5" customHeight="1">
      <c r="A40" s="120"/>
      <c r="B40" s="129" t="s">
        <v>212</v>
      </c>
      <c r="C40" s="130"/>
      <c r="D40" s="130"/>
      <c r="E40" s="130"/>
      <c r="F40" s="121"/>
      <c r="IO40" s="123"/>
      <c r="IP40" s="123"/>
      <c r="IQ40" s="123"/>
      <c r="IR40" s="123"/>
      <c r="IS40" s="123"/>
      <c r="IT40" s="123"/>
      <c r="IU40" s="123"/>
      <c r="IV40" s="123"/>
    </row>
    <row r="41" spans="1:256" s="122" customFormat="1" ht="16.5" customHeight="1">
      <c r="A41" s="120"/>
      <c r="B41" s="754" t="s">
        <v>213</v>
      </c>
      <c r="C41" s="754"/>
      <c r="D41" s="754"/>
      <c r="E41" s="754"/>
      <c r="F41" s="121"/>
      <c r="IO41" s="123"/>
      <c r="IP41" s="123"/>
      <c r="IQ41" s="123"/>
      <c r="IR41" s="123"/>
      <c r="IS41" s="123"/>
      <c r="IT41" s="123"/>
      <c r="IU41" s="123"/>
      <c r="IV41" s="123"/>
    </row>
    <row r="42" spans="1:256" s="122" customFormat="1" ht="16.5" customHeight="1">
      <c r="A42" s="120"/>
      <c r="B42" s="754" t="s">
        <v>86</v>
      </c>
      <c r="C42" s="754"/>
      <c r="D42" s="754"/>
      <c r="E42" s="754"/>
      <c r="F42" s="121"/>
      <c r="IO42" s="123"/>
      <c r="IP42" s="123"/>
      <c r="IQ42" s="123"/>
      <c r="IR42" s="123"/>
      <c r="IS42" s="123"/>
      <c r="IT42" s="123"/>
      <c r="IU42" s="123"/>
      <c r="IV42" s="123"/>
    </row>
    <row r="43" spans="1:256" s="122" customFormat="1" ht="16.5" customHeight="1">
      <c r="A43" s="120"/>
      <c r="B43" s="129" t="s">
        <v>214</v>
      </c>
      <c r="C43" s="130"/>
      <c r="D43" s="130"/>
      <c r="E43" s="130"/>
      <c r="F43" s="121"/>
      <c r="IO43" s="123"/>
      <c r="IP43" s="123"/>
      <c r="IQ43" s="123"/>
      <c r="IR43" s="123"/>
      <c r="IS43" s="123"/>
      <c r="IT43" s="123"/>
      <c r="IU43" s="123"/>
      <c r="IV43" s="123"/>
    </row>
    <row r="44" spans="1:256" s="122" customFormat="1" ht="16.5" customHeight="1">
      <c r="A44" s="120"/>
      <c r="B44" s="754" t="s">
        <v>215</v>
      </c>
      <c r="C44" s="754"/>
      <c r="D44" s="754"/>
      <c r="E44" s="754"/>
      <c r="F44" s="121"/>
      <c r="IO44" s="123"/>
      <c r="IP44" s="123"/>
      <c r="IQ44" s="123"/>
      <c r="IR44" s="123"/>
      <c r="IS44" s="123"/>
      <c r="IT44" s="123"/>
      <c r="IU44" s="123"/>
      <c r="IV44" s="123"/>
    </row>
    <row r="45" spans="1:256" s="122" customFormat="1" ht="16.5" customHeight="1">
      <c r="A45" s="120"/>
      <c r="B45" s="754" t="s">
        <v>216</v>
      </c>
      <c r="C45" s="754"/>
      <c r="D45" s="754"/>
      <c r="E45" s="754"/>
      <c r="F45" s="121"/>
      <c r="IO45" s="123"/>
      <c r="IP45" s="123"/>
      <c r="IQ45" s="123"/>
      <c r="IR45" s="123"/>
      <c r="IS45" s="123"/>
      <c r="IT45" s="123"/>
      <c r="IU45" s="123"/>
      <c r="IV45" s="123"/>
    </row>
    <row r="46" spans="1:256" s="122" customFormat="1" ht="16.5" customHeight="1">
      <c r="A46" s="120"/>
      <c r="B46" s="129" t="s">
        <v>217</v>
      </c>
      <c r="C46" s="130"/>
      <c r="D46" s="130"/>
      <c r="E46" s="130"/>
      <c r="F46" s="121"/>
      <c r="IO46" s="123"/>
      <c r="IP46" s="123"/>
      <c r="IQ46" s="123"/>
      <c r="IR46" s="123"/>
      <c r="IS46" s="123"/>
      <c r="IT46" s="123"/>
      <c r="IU46" s="123"/>
      <c r="IV46" s="123"/>
    </row>
    <row r="47" spans="1:256" s="122" customFormat="1" ht="16.5" customHeight="1">
      <c r="A47" s="120"/>
      <c r="B47" s="754" t="s">
        <v>218</v>
      </c>
      <c r="C47" s="754"/>
      <c r="D47" s="754"/>
      <c r="E47" s="754"/>
      <c r="F47" s="121"/>
      <c r="IO47" s="123"/>
      <c r="IP47" s="123"/>
      <c r="IQ47" s="123"/>
      <c r="IR47" s="123"/>
      <c r="IS47" s="123"/>
      <c r="IT47" s="123"/>
      <c r="IU47" s="123"/>
      <c r="IV47" s="123"/>
    </row>
    <row r="48" spans="1:256" s="122" customFormat="1" ht="16.5" customHeight="1">
      <c r="A48" s="120"/>
      <c r="B48" s="129" t="s">
        <v>219</v>
      </c>
      <c r="C48" s="130"/>
      <c r="D48" s="130"/>
      <c r="E48" s="130"/>
      <c r="F48" s="121"/>
      <c r="IO48" s="123"/>
      <c r="IP48" s="123"/>
      <c r="IQ48" s="123"/>
      <c r="IR48" s="123"/>
      <c r="IS48" s="123"/>
      <c r="IT48" s="123"/>
      <c r="IU48" s="123"/>
      <c r="IV48" s="123"/>
    </row>
    <row r="49" spans="1:256" s="122" customFormat="1" ht="16.5" customHeight="1">
      <c r="A49" s="120"/>
      <c r="B49" s="754" t="s">
        <v>220</v>
      </c>
      <c r="C49" s="754"/>
      <c r="D49" s="754"/>
      <c r="E49" s="754"/>
      <c r="F49" s="121"/>
      <c r="IO49" s="123"/>
      <c r="IP49" s="123"/>
      <c r="IQ49" s="123"/>
      <c r="IR49" s="123"/>
      <c r="IS49" s="123"/>
      <c r="IT49" s="123"/>
      <c r="IU49" s="123"/>
      <c r="IV49" s="123"/>
    </row>
    <row r="50" spans="1:256" s="122" customFormat="1" ht="16.5" customHeight="1">
      <c r="A50" s="120"/>
      <c r="B50" s="129"/>
      <c r="C50" s="130"/>
      <c r="D50" s="130"/>
      <c r="E50" s="130"/>
      <c r="F50" s="121"/>
      <c r="IO50" s="123"/>
      <c r="IP50" s="123"/>
      <c r="IQ50" s="123"/>
      <c r="IR50" s="123"/>
      <c r="IS50" s="123"/>
      <c r="IT50" s="123"/>
      <c r="IU50" s="123"/>
      <c r="IV50" s="123"/>
    </row>
    <row r="51" spans="1:256" s="122" customFormat="1" ht="56.25" customHeight="1">
      <c r="A51" s="120"/>
      <c r="B51" s="754" t="s">
        <v>66</v>
      </c>
      <c r="C51" s="754"/>
      <c r="D51" s="754"/>
      <c r="E51" s="754"/>
      <c r="F51" s="121"/>
      <c r="IO51" s="123"/>
      <c r="IP51" s="123"/>
      <c r="IQ51" s="123"/>
      <c r="IR51" s="123"/>
      <c r="IS51" s="123"/>
      <c r="IT51" s="123"/>
      <c r="IU51" s="123"/>
      <c r="IV51" s="123"/>
    </row>
    <row r="52" spans="1:4" ht="15">
      <c r="A52" s="116"/>
      <c r="B52" s="117"/>
      <c r="C52" s="118"/>
      <c r="D52" s="119"/>
    </row>
    <row r="53" spans="1:249" s="135" customFormat="1" ht="15">
      <c r="A53" s="131"/>
      <c r="B53" s="132"/>
      <c r="C53" s="133"/>
      <c r="D53" s="134"/>
      <c r="E53" s="3"/>
      <c r="F53" s="3"/>
      <c r="IO53" s="136"/>
    </row>
    <row r="54" spans="1:249" s="135" customFormat="1" ht="62.25">
      <c r="A54" s="137">
        <v>1</v>
      </c>
      <c r="B54" s="132" t="s">
        <v>221</v>
      </c>
      <c r="C54" s="138" t="s">
        <v>35</v>
      </c>
      <c r="D54" s="139">
        <v>305</v>
      </c>
      <c r="E54" s="3"/>
      <c r="F54" s="3">
        <f>+D54*E54</f>
        <v>0</v>
      </c>
      <c r="IO54" s="136"/>
    </row>
    <row r="55" spans="1:256" s="135" customFormat="1" ht="15">
      <c r="A55" s="131"/>
      <c r="B55" s="132"/>
      <c r="C55" s="133"/>
      <c r="D55" s="139"/>
      <c r="E55" s="3"/>
      <c r="F55" s="3"/>
      <c r="IO55" s="136"/>
      <c r="IP55" s="136"/>
      <c r="IQ55" s="136"/>
      <c r="IR55" s="136"/>
      <c r="IS55" s="136"/>
      <c r="IT55" s="136"/>
      <c r="IU55" s="136"/>
      <c r="IV55" s="136"/>
    </row>
    <row r="56" spans="1:256" s="135" customFormat="1" ht="62.25">
      <c r="A56" s="137">
        <f>+A54+1</f>
        <v>2</v>
      </c>
      <c r="B56" s="132" t="s">
        <v>222</v>
      </c>
      <c r="C56" s="138" t="s">
        <v>35</v>
      </c>
      <c r="D56" s="139">
        <v>45</v>
      </c>
      <c r="E56" s="3"/>
      <c r="F56" s="3">
        <f>+D56*E56</f>
        <v>0</v>
      </c>
      <c r="IO56" s="136"/>
      <c r="IP56" s="136"/>
      <c r="IQ56" s="136"/>
      <c r="IR56" s="136"/>
      <c r="IS56" s="136"/>
      <c r="IT56" s="136"/>
      <c r="IU56" s="136"/>
      <c r="IV56" s="136"/>
    </row>
    <row r="57" spans="1:256" s="135" customFormat="1" ht="15">
      <c r="A57" s="131"/>
      <c r="B57" s="136"/>
      <c r="C57" s="140"/>
      <c r="D57" s="134"/>
      <c r="E57" s="3"/>
      <c r="F57" s="3"/>
      <c r="IO57" s="136"/>
      <c r="IP57" s="136"/>
      <c r="IQ57" s="136"/>
      <c r="IR57" s="136"/>
      <c r="IS57" s="136"/>
      <c r="IT57" s="136"/>
      <c r="IU57" s="136"/>
      <c r="IV57" s="136"/>
    </row>
    <row r="58" spans="1:256" s="135" customFormat="1" ht="62.25">
      <c r="A58" s="137">
        <f>+A56+1</f>
        <v>3</v>
      </c>
      <c r="B58" s="132" t="s">
        <v>223</v>
      </c>
      <c r="C58" s="138" t="s">
        <v>35</v>
      </c>
      <c r="D58" s="139">
        <v>125</v>
      </c>
      <c r="E58" s="3"/>
      <c r="F58" s="3">
        <f>+D58*E58</f>
        <v>0</v>
      </c>
      <c r="IO58" s="136"/>
      <c r="IP58" s="136"/>
      <c r="IQ58" s="136"/>
      <c r="IR58" s="136"/>
      <c r="IS58" s="136"/>
      <c r="IT58" s="136"/>
      <c r="IU58" s="136"/>
      <c r="IV58" s="136"/>
    </row>
    <row r="59" spans="1:256" s="135" customFormat="1" ht="15">
      <c r="A59" s="131"/>
      <c r="B59" s="136"/>
      <c r="C59" s="140"/>
      <c r="D59" s="139"/>
      <c r="E59" s="3"/>
      <c r="F59" s="3"/>
      <c r="IO59" s="136"/>
      <c r="IP59" s="136"/>
      <c r="IQ59" s="136"/>
      <c r="IR59" s="136"/>
      <c r="IS59" s="136"/>
      <c r="IT59" s="136"/>
      <c r="IU59" s="136"/>
      <c r="IV59" s="136"/>
    </row>
    <row r="60" spans="1:256" s="135" customFormat="1" ht="46.5">
      <c r="A60" s="137">
        <f>+A58+1</f>
        <v>4</v>
      </c>
      <c r="B60" s="132" t="s">
        <v>224</v>
      </c>
      <c r="C60" s="138" t="s">
        <v>35</v>
      </c>
      <c r="D60" s="139">
        <v>85</v>
      </c>
      <c r="E60" s="3"/>
      <c r="F60" s="3">
        <f>+D60*E60</f>
        <v>0</v>
      </c>
      <c r="IO60" s="136"/>
      <c r="IP60" s="136"/>
      <c r="IQ60" s="136"/>
      <c r="IR60" s="136"/>
      <c r="IS60" s="136"/>
      <c r="IT60" s="136"/>
      <c r="IU60" s="136"/>
      <c r="IV60" s="136"/>
    </row>
    <row r="61" spans="1:256" s="135" customFormat="1" ht="15">
      <c r="A61" s="131"/>
      <c r="B61" s="136"/>
      <c r="C61" s="140"/>
      <c r="D61" s="139"/>
      <c r="E61" s="3"/>
      <c r="F61" s="3"/>
      <c r="IO61" s="136"/>
      <c r="IP61" s="136"/>
      <c r="IQ61" s="136"/>
      <c r="IR61" s="136"/>
      <c r="IS61" s="136"/>
      <c r="IT61" s="136"/>
      <c r="IU61" s="136"/>
      <c r="IV61" s="136"/>
    </row>
    <row r="62" spans="1:256" s="135" customFormat="1" ht="93">
      <c r="A62" s="137">
        <f>+A60+1</f>
        <v>5</v>
      </c>
      <c r="B62" s="132" t="s">
        <v>225</v>
      </c>
      <c r="C62" s="140" t="s">
        <v>35</v>
      </c>
      <c r="D62" s="139">
        <v>215</v>
      </c>
      <c r="E62" s="3"/>
      <c r="F62" s="3">
        <f>+D62*E62</f>
        <v>0</v>
      </c>
      <c r="IO62" s="136"/>
      <c r="IP62" s="136"/>
      <c r="IQ62" s="136"/>
      <c r="IR62" s="136"/>
      <c r="IS62" s="136"/>
      <c r="IT62" s="136"/>
      <c r="IU62" s="136"/>
      <c r="IV62" s="136"/>
    </row>
    <row r="63" spans="1:256" s="135" customFormat="1" ht="15">
      <c r="A63" s="131"/>
      <c r="B63" s="136"/>
      <c r="C63" s="140"/>
      <c r="D63" s="139"/>
      <c r="E63" s="3"/>
      <c r="F63" s="3"/>
      <c r="IO63" s="136"/>
      <c r="IP63" s="136"/>
      <c r="IQ63" s="136"/>
      <c r="IR63" s="136"/>
      <c r="IS63" s="136"/>
      <c r="IT63" s="136"/>
      <c r="IU63" s="136"/>
      <c r="IV63" s="136"/>
    </row>
    <row r="64" spans="1:256" s="135" customFormat="1" ht="78">
      <c r="A64" s="137">
        <f>+A62+1</f>
        <v>6</v>
      </c>
      <c r="B64" s="132" t="s">
        <v>226</v>
      </c>
      <c r="C64" s="138" t="s">
        <v>35</v>
      </c>
      <c r="D64" s="139">
        <f>+D78+D80+D74</f>
        <v>263</v>
      </c>
      <c r="E64" s="3"/>
      <c r="F64" s="3">
        <f>+D64*E64</f>
        <v>0</v>
      </c>
      <c r="IO64" s="136"/>
      <c r="IP64" s="136"/>
      <c r="IQ64" s="136"/>
      <c r="IR64" s="136"/>
      <c r="IS64" s="136"/>
      <c r="IT64" s="136"/>
      <c r="IU64" s="136"/>
      <c r="IV64" s="136"/>
    </row>
    <row r="65" spans="1:256" s="135" customFormat="1" ht="15">
      <c r="A65" s="131"/>
      <c r="B65" s="136"/>
      <c r="C65" s="140"/>
      <c r="D65" s="139"/>
      <c r="E65" s="3"/>
      <c r="F65" s="3"/>
      <c r="IO65" s="136"/>
      <c r="IP65" s="136"/>
      <c r="IQ65" s="136"/>
      <c r="IR65" s="136"/>
      <c r="IS65" s="136"/>
      <c r="IT65" s="136"/>
      <c r="IU65" s="136"/>
      <c r="IV65" s="136"/>
    </row>
    <row r="66" spans="1:256" s="135" customFormat="1" ht="78">
      <c r="A66" s="137">
        <f>+A64+1</f>
        <v>7</v>
      </c>
      <c r="B66" s="132" t="s">
        <v>227</v>
      </c>
      <c r="C66" s="138" t="s">
        <v>35</v>
      </c>
      <c r="D66" s="139">
        <f>+D72+D82</f>
        <v>63</v>
      </c>
      <c r="E66" s="3"/>
      <c r="F66" s="3">
        <f>+D66*E66</f>
        <v>0</v>
      </c>
      <c r="IO66" s="136"/>
      <c r="IP66" s="136"/>
      <c r="IQ66" s="136"/>
      <c r="IR66" s="136"/>
      <c r="IS66" s="136"/>
      <c r="IT66" s="136"/>
      <c r="IU66" s="136"/>
      <c r="IV66" s="136"/>
    </row>
    <row r="67" spans="1:256" s="135" customFormat="1" ht="15">
      <c r="A67" s="137"/>
      <c r="B67" s="132"/>
      <c r="C67" s="138"/>
      <c r="D67" s="139"/>
      <c r="E67" s="3"/>
      <c r="F67" s="3"/>
      <c r="IO67" s="136"/>
      <c r="IP67" s="136"/>
      <c r="IQ67" s="136"/>
      <c r="IR67" s="136"/>
      <c r="IS67" s="136"/>
      <c r="IT67" s="136"/>
      <c r="IU67" s="136"/>
      <c r="IV67" s="136"/>
    </row>
    <row r="68" spans="1:256" s="135" customFormat="1" ht="78">
      <c r="A68" s="137">
        <f>+A66+1</f>
        <v>8</v>
      </c>
      <c r="B68" s="132" t="s">
        <v>228</v>
      </c>
      <c r="C68" s="138" t="s">
        <v>35</v>
      </c>
      <c r="D68" s="139">
        <f>+D86</f>
        <v>21</v>
      </c>
      <c r="E68" s="3"/>
      <c r="F68" s="3">
        <f>+D68*E68</f>
        <v>0</v>
      </c>
      <c r="IO68" s="136"/>
      <c r="IP68" s="136"/>
      <c r="IQ68" s="136"/>
      <c r="IR68" s="136"/>
      <c r="IS68" s="136"/>
      <c r="IT68" s="136"/>
      <c r="IU68" s="136"/>
      <c r="IV68" s="136"/>
    </row>
    <row r="69" spans="1:256" s="135" customFormat="1" ht="15">
      <c r="A69" s="137"/>
      <c r="B69" s="132"/>
      <c r="C69" s="138"/>
      <c r="D69" s="139"/>
      <c r="E69" s="3"/>
      <c r="F69" s="3"/>
      <c r="IO69" s="136"/>
      <c r="IP69" s="136"/>
      <c r="IQ69" s="136"/>
      <c r="IR69" s="136"/>
      <c r="IS69" s="136"/>
      <c r="IT69" s="136"/>
      <c r="IU69" s="136"/>
      <c r="IV69" s="136"/>
    </row>
    <row r="70" spans="1:256" s="135" customFormat="1" ht="78">
      <c r="A70" s="137">
        <f>+A68+1</f>
        <v>9</v>
      </c>
      <c r="B70" s="132" t="s">
        <v>229</v>
      </c>
      <c r="C70" s="138" t="s">
        <v>35</v>
      </c>
      <c r="D70" s="139">
        <f>+D76</f>
        <v>6.15</v>
      </c>
      <c r="E70" s="3"/>
      <c r="F70" s="3">
        <f>+D70*E70</f>
        <v>0</v>
      </c>
      <c r="IO70" s="136"/>
      <c r="IP70" s="136"/>
      <c r="IQ70" s="136"/>
      <c r="IR70" s="136"/>
      <c r="IS70" s="136"/>
      <c r="IT70" s="136"/>
      <c r="IU70" s="136"/>
      <c r="IV70" s="136"/>
    </row>
    <row r="71" spans="1:256" s="135" customFormat="1" ht="15">
      <c r="A71" s="137"/>
      <c r="B71" s="132"/>
      <c r="C71" s="138"/>
      <c r="D71" s="139"/>
      <c r="E71" s="3"/>
      <c r="F71" s="3"/>
      <c r="IO71" s="136"/>
      <c r="IP71" s="136"/>
      <c r="IQ71" s="136"/>
      <c r="IR71" s="136"/>
      <c r="IS71" s="136"/>
      <c r="IT71" s="136"/>
      <c r="IU71" s="136"/>
      <c r="IV71" s="136"/>
    </row>
    <row r="72" spans="1:256" s="135" customFormat="1" ht="78">
      <c r="A72" s="137">
        <f>+A70+1</f>
        <v>10</v>
      </c>
      <c r="B72" s="132" t="s">
        <v>230</v>
      </c>
      <c r="C72" s="138" t="s">
        <v>35</v>
      </c>
      <c r="D72" s="139">
        <v>52</v>
      </c>
      <c r="E72" s="3"/>
      <c r="F72" s="3">
        <f>+D72*E72</f>
        <v>0</v>
      </c>
      <c r="IO72" s="136"/>
      <c r="IP72" s="136"/>
      <c r="IQ72" s="136"/>
      <c r="IR72" s="136"/>
      <c r="IS72" s="136"/>
      <c r="IT72" s="136"/>
      <c r="IU72" s="136"/>
      <c r="IV72" s="136"/>
    </row>
    <row r="73" spans="1:256" s="135" customFormat="1" ht="15">
      <c r="A73" s="131"/>
      <c r="B73" s="136"/>
      <c r="C73" s="140"/>
      <c r="D73" s="113"/>
      <c r="E73" s="3"/>
      <c r="F73" s="3"/>
      <c r="IO73" s="136"/>
      <c r="IP73" s="136"/>
      <c r="IQ73" s="136"/>
      <c r="IR73" s="136"/>
      <c r="IS73" s="136"/>
      <c r="IT73" s="136"/>
      <c r="IU73" s="136"/>
      <c r="IV73" s="136"/>
    </row>
    <row r="74" spans="1:256" s="135" customFormat="1" ht="78">
      <c r="A74" s="137">
        <f>+A72+1</f>
        <v>11</v>
      </c>
      <c r="B74" s="132" t="s">
        <v>231</v>
      </c>
      <c r="C74" s="138" t="s">
        <v>35</v>
      </c>
      <c r="D74" s="139">
        <v>12</v>
      </c>
      <c r="E74" s="3"/>
      <c r="F74" s="3">
        <f>+D74*E74</f>
        <v>0</v>
      </c>
      <c r="IO74" s="136"/>
      <c r="IP74" s="136"/>
      <c r="IQ74" s="136"/>
      <c r="IR74" s="136"/>
      <c r="IS74" s="136"/>
      <c r="IT74" s="136"/>
      <c r="IU74" s="136"/>
      <c r="IV74" s="136"/>
    </row>
    <row r="75" spans="1:256" s="135" customFormat="1" ht="15">
      <c r="A75" s="131"/>
      <c r="B75" s="136"/>
      <c r="C75" s="140"/>
      <c r="D75" s="113"/>
      <c r="E75" s="3"/>
      <c r="F75" s="3"/>
      <c r="IO75" s="136"/>
      <c r="IP75" s="136"/>
      <c r="IQ75" s="136"/>
      <c r="IR75" s="136"/>
      <c r="IS75" s="136"/>
      <c r="IT75" s="136"/>
      <c r="IU75" s="136"/>
      <c r="IV75" s="136"/>
    </row>
    <row r="76" spans="1:256" s="135" customFormat="1" ht="78">
      <c r="A76" s="137">
        <f>+A74+1</f>
        <v>12</v>
      </c>
      <c r="B76" s="132" t="s">
        <v>232</v>
      </c>
      <c r="C76" s="138" t="s">
        <v>35</v>
      </c>
      <c r="D76" s="139">
        <v>6.15</v>
      </c>
      <c r="E76" s="3"/>
      <c r="F76" s="3">
        <f>+D76*E76</f>
        <v>0</v>
      </c>
      <c r="IO76" s="136"/>
      <c r="IP76" s="136"/>
      <c r="IQ76" s="136"/>
      <c r="IR76" s="136"/>
      <c r="IS76" s="136"/>
      <c r="IT76" s="136"/>
      <c r="IU76" s="136"/>
      <c r="IV76" s="136"/>
    </row>
    <row r="77" spans="1:256" s="135" customFormat="1" ht="15">
      <c r="A77" s="131"/>
      <c r="B77" s="136"/>
      <c r="C77" s="140"/>
      <c r="D77" s="113"/>
      <c r="E77" s="3"/>
      <c r="F77" s="3"/>
      <c r="IO77" s="136"/>
      <c r="IP77" s="136"/>
      <c r="IQ77" s="136"/>
      <c r="IR77" s="136"/>
      <c r="IS77" s="136"/>
      <c r="IT77" s="136"/>
      <c r="IU77" s="136"/>
      <c r="IV77" s="136"/>
    </row>
    <row r="78" spans="1:256" s="135" customFormat="1" ht="78">
      <c r="A78" s="137">
        <f>+A76+1</f>
        <v>13</v>
      </c>
      <c r="B78" s="132" t="s">
        <v>233</v>
      </c>
      <c r="C78" s="138" t="s">
        <v>35</v>
      </c>
      <c r="D78" s="139">
        <v>186</v>
      </c>
      <c r="E78" s="3"/>
      <c r="F78" s="3">
        <f>+D78*E78</f>
        <v>0</v>
      </c>
      <c r="IO78" s="136"/>
      <c r="IP78" s="136"/>
      <c r="IQ78" s="136"/>
      <c r="IR78" s="136"/>
      <c r="IS78" s="136"/>
      <c r="IT78" s="136"/>
      <c r="IU78" s="136"/>
      <c r="IV78" s="136"/>
    </row>
    <row r="79" spans="1:256" s="135" customFormat="1" ht="15">
      <c r="A79" s="131"/>
      <c r="B79" s="136"/>
      <c r="C79" s="140"/>
      <c r="D79" s="113"/>
      <c r="E79" s="3"/>
      <c r="F79" s="3"/>
      <c r="IO79" s="136"/>
      <c r="IP79" s="136"/>
      <c r="IQ79" s="136"/>
      <c r="IR79" s="136"/>
      <c r="IS79" s="136"/>
      <c r="IT79" s="136"/>
      <c r="IU79" s="136"/>
      <c r="IV79" s="136"/>
    </row>
    <row r="80" spans="1:256" s="135" customFormat="1" ht="156">
      <c r="A80" s="137">
        <f>+A78+1</f>
        <v>14</v>
      </c>
      <c r="B80" s="132" t="s">
        <v>234</v>
      </c>
      <c r="C80" s="138" t="s">
        <v>35</v>
      </c>
      <c r="D80" s="139">
        <v>65</v>
      </c>
      <c r="E80" s="3"/>
      <c r="F80" s="3">
        <f>+D80*E80</f>
        <v>0</v>
      </c>
      <c r="IO80" s="136"/>
      <c r="IP80" s="136"/>
      <c r="IQ80" s="136"/>
      <c r="IR80" s="136"/>
      <c r="IS80" s="136"/>
      <c r="IT80" s="136"/>
      <c r="IU80" s="136"/>
      <c r="IV80" s="136"/>
    </row>
    <row r="81" spans="1:256" s="135" customFormat="1" ht="15">
      <c r="A81" s="131"/>
      <c r="B81" s="136"/>
      <c r="C81" s="140"/>
      <c r="D81" s="113"/>
      <c r="E81" s="3"/>
      <c r="F81" s="3"/>
      <c r="IO81" s="136"/>
      <c r="IP81" s="136"/>
      <c r="IQ81" s="136"/>
      <c r="IR81" s="136"/>
      <c r="IS81" s="136"/>
      <c r="IT81" s="136"/>
      <c r="IU81" s="136"/>
      <c r="IV81" s="136"/>
    </row>
    <row r="82" spans="1:256" s="135" customFormat="1" ht="156">
      <c r="A82" s="137">
        <f>+A80+1</f>
        <v>15</v>
      </c>
      <c r="B82" s="132" t="s">
        <v>235</v>
      </c>
      <c r="C82" s="138" t="s">
        <v>35</v>
      </c>
      <c r="D82" s="139">
        <v>11</v>
      </c>
      <c r="E82" s="3"/>
      <c r="F82" s="3">
        <f>+D82*E82</f>
        <v>0</v>
      </c>
      <c r="IO82" s="136"/>
      <c r="IP82" s="136"/>
      <c r="IQ82" s="136"/>
      <c r="IR82" s="136"/>
      <c r="IS82" s="136"/>
      <c r="IT82" s="136"/>
      <c r="IU82" s="136"/>
      <c r="IV82" s="136"/>
    </row>
    <row r="83" spans="1:256" s="135" customFormat="1" ht="15">
      <c r="A83" s="131"/>
      <c r="B83" s="136"/>
      <c r="C83" s="140"/>
      <c r="D83" s="113"/>
      <c r="E83" s="3"/>
      <c r="F83" s="3"/>
      <c r="IO83" s="136"/>
      <c r="IP83" s="136"/>
      <c r="IQ83" s="136"/>
      <c r="IR83" s="136"/>
      <c r="IS83" s="136"/>
      <c r="IT83" s="136"/>
      <c r="IU83" s="136"/>
      <c r="IV83" s="136"/>
    </row>
    <row r="84" spans="1:256" s="135" customFormat="1" ht="183.75" customHeight="1">
      <c r="A84" s="137">
        <f>+A82+1</f>
        <v>16</v>
      </c>
      <c r="B84" s="132" t="s">
        <v>236</v>
      </c>
      <c r="C84" s="138" t="s">
        <v>35</v>
      </c>
      <c r="D84" s="139">
        <v>75.6</v>
      </c>
      <c r="E84" s="3"/>
      <c r="F84" s="3">
        <f>+D84*E84</f>
        <v>0</v>
      </c>
      <c r="IO84" s="136"/>
      <c r="IP84" s="136"/>
      <c r="IQ84" s="136"/>
      <c r="IR84" s="136"/>
      <c r="IS84" s="136"/>
      <c r="IT84" s="136"/>
      <c r="IU84" s="136"/>
      <c r="IV84" s="136"/>
    </row>
    <row r="85" spans="1:256" s="135" customFormat="1" ht="15">
      <c r="A85" s="131"/>
      <c r="B85" s="136"/>
      <c r="C85" s="140"/>
      <c r="D85" s="113"/>
      <c r="E85" s="3"/>
      <c r="F85" s="3"/>
      <c r="IO85" s="136"/>
      <c r="IP85" s="136"/>
      <c r="IQ85" s="136"/>
      <c r="IR85" s="136"/>
      <c r="IS85" s="136"/>
      <c r="IT85" s="136"/>
      <c r="IU85" s="136"/>
      <c r="IV85" s="136"/>
    </row>
    <row r="86" spans="1:256" s="135" customFormat="1" ht="78">
      <c r="A86" s="137">
        <f>+A84+1</f>
        <v>17</v>
      </c>
      <c r="B86" s="132" t="s">
        <v>237</v>
      </c>
      <c r="C86" s="138" t="s">
        <v>35</v>
      </c>
      <c r="D86" s="139">
        <v>21</v>
      </c>
      <c r="E86" s="3"/>
      <c r="F86" s="3">
        <f>+D86*E86</f>
        <v>0</v>
      </c>
      <c r="IO86" s="136"/>
      <c r="IP86" s="136"/>
      <c r="IQ86" s="136"/>
      <c r="IR86" s="136"/>
      <c r="IS86" s="136"/>
      <c r="IT86" s="136"/>
      <c r="IU86" s="136"/>
      <c r="IV86" s="136"/>
    </row>
    <row r="87" spans="1:256" s="135" customFormat="1" ht="15">
      <c r="A87" s="131"/>
      <c r="B87" s="115"/>
      <c r="C87" s="141"/>
      <c r="D87" s="113"/>
      <c r="E87" s="3"/>
      <c r="F87" s="3"/>
      <c r="IO87" s="136"/>
      <c r="IP87" s="136"/>
      <c r="IQ87" s="136"/>
      <c r="IR87" s="136"/>
      <c r="IS87" s="136"/>
      <c r="IT87" s="136"/>
      <c r="IU87" s="136"/>
      <c r="IV87" s="136"/>
    </row>
    <row r="88" spans="1:256" s="135" customFormat="1" ht="15">
      <c r="A88" s="137">
        <f>+A86+1</f>
        <v>18</v>
      </c>
      <c r="B88" s="132" t="s">
        <v>238</v>
      </c>
      <c r="C88" s="138" t="s">
        <v>35</v>
      </c>
      <c r="D88" s="139">
        <v>30</v>
      </c>
      <c r="E88" s="3"/>
      <c r="F88" s="3">
        <f>+D88*E88</f>
        <v>0</v>
      </c>
      <c r="IO88" s="136"/>
      <c r="IP88" s="136"/>
      <c r="IQ88" s="136"/>
      <c r="IR88" s="136"/>
      <c r="IS88" s="136"/>
      <c r="IT88" s="136"/>
      <c r="IU88" s="136"/>
      <c r="IV88" s="136"/>
    </row>
    <row r="89" spans="1:256" s="135" customFormat="1" ht="15">
      <c r="A89" s="131"/>
      <c r="B89" s="115"/>
      <c r="C89" s="141"/>
      <c r="D89" s="113"/>
      <c r="E89" s="3"/>
      <c r="F89" s="3"/>
      <c r="IO89" s="136"/>
      <c r="IP89" s="136"/>
      <c r="IQ89" s="136"/>
      <c r="IR89" s="136"/>
      <c r="IS89" s="136"/>
      <c r="IT89" s="136"/>
      <c r="IU89" s="136"/>
      <c r="IV89" s="136"/>
    </row>
    <row r="90" spans="1:256" s="135" customFormat="1" ht="30.75">
      <c r="A90" s="137">
        <f>+A88+1</f>
        <v>19</v>
      </c>
      <c r="B90" s="132" t="s">
        <v>239</v>
      </c>
      <c r="C90" s="138" t="s">
        <v>17</v>
      </c>
      <c r="D90" s="139">
        <v>4</v>
      </c>
      <c r="E90" s="3"/>
      <c r="F90" s="3">
        <f>+D90*E90</f>
        <v>0</v>
      </c>
      <c r="IO90" s="136"/>
      <c r="IP90" s="136"/>
      <c r="IQ90" s="136"/>
      <c r="IR90" s="136"/>
      <c r="IS90" s="136"/>
      <c r="IT90" s="136"/>
      <c r="IU90" s="136"/>
      <c r="IV90" s="136"/>
    </row>
    <row r="91" spans="1:256" s="135" customFormat="1" ht="15">
      <c r="A91" s="131"/>
      <c r="B91" s="115"/>
      <c r="C91" s="141"/>
      <c r="D91" s="113"/>
      <c r="E91" s="3"/>
      <c r="F91" s="3"/>
      <c r="IO91" s="136"/>
      <c r="IP91" s="136"/>
      <c r="IQ91" s="136"/>
      <c r="IR91" s="136"/>
      <c r="IS91" s="136"/>
      <c r="IT91" s="136"/>
      <c r="IU91" s="136"/>
      <c r="IV91" s="136"/>
    </row>
    <row r="92" spans="1:256" s="135" customFormat="1" ht="15">
      <c r="A92" s="137">
        <f>+A90+1</f>
        <v>20</v>
      </c>
      <c r="B92" s="132" t="s">
        <v>240</v>
      </c>
      <c r="C92" s="138" t="s">
        <v>35</v>
      </c>
      <c r="D92" s="139">
        <v>71</v>
      </c>
      <c r="E92" s="3"/>
      <c r="F92" s="3">
        <f>+D92*E92</f>
        <v>0</v>
      </c>
      <c r="IO92" s="136"/>
      <c r="IP92" s="136"/>
      <c r="IQ92" s="136"/>
      <c r="IR92" s="136"/>
      <c r="IS92" s="136"/>
      <c r="IT92" s="136"/>
      <c r="IU92" s="136"/>
      <c r="IV92" s="136"/>
    </row>
    <row r="93" spans="1:256" s="135" customFormat="1" ht="15">
      <c r="A93" s="131"/>
      <c r="B93" s="115"/>
      <c r="C93" s="141"/>
      <c r="D93" s="113"/>
      <c r="E93" s="3"/>
      <c r="F93" s="3"/>
      <c r="IO93" s="136"/>
      <c r="IP93" s="136"/>
      <c r="IQ93" s="136"/>
      <c r="IR93" s="136"/>
      <c r="IS93" s="136"/>
      <c r="IT93" s="136"/>
      <c r="IU93" s="136"/>
      <c r="IV93" s="136"/>
    </row>
    <row r="94" spans="1:256" s="135" customFormat="1" ht="30.75">
      <c r="A94" s="137">
        <f>+A92+1</f>
        <v>21</v>
      </c>
      <c r="B94" s="142" t="s">
        <v>241</v>
      </c>
      <c r="C94" s="143"/>
      <c r="D94" s="144"/>
      <c r="E94" s="145"/>
      <c r="F94" s="3"/>
      <c r="IO94" s="136"/>
      <c r="IP94" s="136"/>
      <c r="IQ94" s="136"/>
      <c r="IR94" s="136"/>
      <c r="IS94" s="136"/>
      <c r="IT94" s="136"/>
      <c r="IU94" s="136"/>
      <c r="IV94" s="136"/>
    </row>
    <row r="95" spans="1:256" s="135" customFormat="1" ht="15">
      <c r="A95" s="137"/>
      <c r="B95" s="142" t="s">
        <v>242</v>
      </c>
      <c r="C95" s="146" t="s">
        <v>45</v>
      </c>
      <c r="D95" s="139">
        <v>50</v>
      </c>
      <c r="E95" s="3"/>
      <c r="F95" s="3">
        <f>+D95*E95</f>
        <v>0</v>
      </c>
      <c r="IO95" s="136"/>
      <c r="IP95" s="136"/>
      <c r="IQ95" s="136"/>
      <c r="IR95" s="136"/>
      <c r="IS95" s="136"/>
      <c r="IT95" s="136"/>
      <c r="IU95" s="136"/>
      <c r="IV95" s="136"/>
    </row>
    <row r="96" spans="1:256" s="135" customFormat="1" ht="15">
      <c r="A96" s="137"/>
      <c r="B96" s="142" t="s">
        <v>243</v>
      </c>
      <c r="C96" s="146" t="s">
        <v>45</v>
      </c>
      <c r="D96" s="139">
        <v>50</v>
      </c>
      <c r="E96" s="3"/>
      <c r="F96" s="3">
        <f>+D96*E96</f>
        <v>0</v>
      </c>
      <c r="IO96" s="136"/>
      <c r="IP96" s="136"/>
      <c r="IQ96" s="136"/>
      <c r="IR96" s="136"/>
      <c r="IS96" s="136"/>
      <c r="IT96" s="136"/>
      <c r="IU96" s="136"/>
      <c r="IV96" s="136"/>
    </row>
    <row r="97" spans="1:256" s="135" customFormat="1" ht="15">
      <c r="A97" s="137"/>
      <c r="B97" s="142"/>
      <c r="C97" s="146"/>
      <c r="D97" s="139"/>
      <c r="E97" s="3"/>
      <c r="F97" s="3"/>
      <c r="IO97" s="136"/>
      <c r="IP97" s="136"/>
      <c r="IQ97" s="136"/>
      <c r="IR97" s="136"/>
      <c r="IS97" s="136"/>
      <c r="IT97" s="136"/>
      <c r="IU97" s="136"/>
      <c r="IV97" s="136"/>
    </row>
    <row r="98" spans="1:256" s="135" customFormat="1" ht="15">
      <c r="A98" s="131"/>
      <c r="B98" s="147" t="s">
        <v>244</v>
      </c>
      <c r="C98" s="148"/>
      <c r="D98" s="149"/>
      <c r="E98" s="71"/>
      <c r="F98" s="72">
        <f>SUM(F54:F97)</f>
        <v>0</v>
      </c>
      <c r="IO98" s="136"/>
      <c r="IP98" s="136"/>
      <c r="IQ98" s="136"/>
      <c r="IR98" s="136"/>
      <c r="IS98" s="136"/>
      <c r="IT98" s="136"/>
      <c r="IU98" s="136"/>
      <c r="IV98" s="136"/>
    </row>
    <row r="99" spans="1:256" s="135" customFormat="1" ht="15">
      <c r="A99" s="131"/>
      <c r="B99" s="132"/>
      <c r="C99" s="133"/>
      <c r="D99" s="113"/>
      <c r="E99" s="3"/>
      <c r="F99" s="3"/>
      <c r="IO99" s="136"/>
      <c r="IP99" s="136"/>
      <c r="IQ99" s="136"/>
      <c r="IR99" s="136"/>
      <c r="IS99" s="136"/>
      <c r="IT99" s="136"/>
      <c r="IU99" s="136"/>
      <c r="IV99" s="136"/>
    </row>
    <row r="100" spans="1:256" s="135" customFormat="1" ht="15">
      <c r="A100" s="110"/>
      <c r="B100" s="150"/>
      <c r="C100" s="112"/>
      <c r="D100" s="113"/>
      <c r="E100" s="3"/>
      <c r="F100" s="3"/>
      <c r="IO100" s="136"/>
      <c r="IP100" s="136"/>
      <c r="IQ100" s="136"/>
      <c r="IR100" s="136"/>
      <c r="IS100" s="136"/>
      <c r="IT100" s="136"/>
      <c r="IU100" s="136"/>
      <c r="IV100" s="136"/>
    </row>
    <row r="101" spans="1:256" s="135" customFormat="1" ht="15">
      <c r="A101" s="110"/>
      <c r="B101" s="150"/>
      <c r="C101" s="112"/>
      <c r="D101" s="113"/>
      <c r="E101" s="3"/>
      <c r="F101" s="3"/>
      <c r="IO101" s="136"/>
      <c r="IP101" s="136"/>
      <c r="IQ101" s="136"/>
      <c r="IR101" s="136"/>
      <c r="IS101" s="136"/>
      <c r="IT101" s="136"/>
      <c r="IU101" s="136"/>
      <c r="IV101" s="136"/>
    </row>
    <row r="102" spans="1:256" s="135" customFormat="1" ht="15">
      <c r="A102" s="110"/>
      <c r="B102" s="150"/>
      <c r="C102" s="112"/>
      <c r="D102" s="113"/>
      <c r="E102" s="3"/>
      <c r="F102" s="3"/>
      <c r="IO102" s="136"/>
      <c r="IP102" s="136"/>
      <c r="IQ102" s="136"/>
      <c r="IR102" s="136"/>
      <c r="IS102" s="136"/>
      <c r="IT102" s="136"/>
      <c r="IU102" s="136"/>
      <c r="IV102" s="136"/>
    </row>
  </sheetData>
  <sheetProtection selectLockedCells="1" selectUnlockedCells="1"/>
  <mergeCells count="34">
    <mergeCell ref="B45:E45"/>
    <mergeCell ref="B47:E47"/>
    <mergeCell ref="B49:E49"/>
    <mergeCell ref="B51:E51"/>
    <mergeCell ref="B36:E36"/>
    <mergeCell ref="B37:E37"/>
    <mergeCell ref="B39:E39"/>
    <mergeCell ref="B41:E41"/>
    <mergeCell ref="B42:E42"/>
    <mergeCell ref="B44:E44"/>
    <mergeCell ref="B29:E29"/>
    <mergeCell ref="B30:E30"/>
    <mergeCell ref="B31:E31"/>
    <mergeCell ref="B32:E32"/>
    <mergeCell ref="B33:E33"/>
    <mergeCell ref="B35:E35"/>
    <mergeCell ref="B22:E22"/>
    <mergeCell ref="B23:E23"/>
    <mergeCell ref="B24:E24"/>
    <mergeCell ref="B25:E25"/>
    <mergeCell ref="B27:E27"/>
    <mergeCell ref="B28:E28"/>
    <mergeCell ref="B13:E13"/>
    <mergeCell ref="B14:E14"/>
    <mergeCell ref="B17:E17"/>
    <mergeCell ref="B18:E18"/>
    <mergeCell ref="B19:E19"/>
    <mergeCell ref="B20:E20"/>
    <mergeCell ref="B4:E4"/>
    <mergeCell ref="B7:E7"/>
    <mergeCell ref="B9:E9"/>
    <mergeCell ref="B10:E10"/>
    <mergeCell ref="B11:E11"/>
    <mergeCell ref="B12:E12"/>
  </mergeCells>
  <printOptions/>
  <pageMargins left="0.9840277777777777" right="0.19652777777777777" top="0.7875" bottom="0.7875" header="0.5118055555555555" footer="0"/>
  <pageSetup horizontalDpi="300" verticalDpi="300" orientation="portrait" paperSize="9" scale="70" r:id="rId1"/>
  <headerFooter alignWithMargins="0">
    <oddFooter>&amp;C&amp;P/&amp;N</oddFooter>
  </headerFooter>
  <rowBreaks count="2" manualBreakCount="2">
    <brk id="53" max="255" man="1"/>
    <brk id="75" max="255" man="1"/>
  </rowBreaks>
</worksheet>
</file>

<file path=xl/worksheets/sheet9.xml><?xml version="1.0" encoding="utf-8"?>
<worksheet xmlns="http://schemas.openxmlformats.org/spreadsheetml/2006/main" xmlns:r="http://schemas.openxmlformats.org/officeDocument/2006/relationships">
  <sheetPr>
    <tabColor indexed="55"/>
  </sheetPr>
  <dimension ref="A2:F50"/>
  <sheetViews>
    <sheetView view="pageBreakPreview" zoomScale="70" zoomScaleNormal="50" zoomScaleSheetLayoutView="70" zoomScalePageLayoutView="0" workbookViewId="0" topLeftCell="A1">
      <selection activeCell="A1" sqref="A1"/>
    </sheetView>
  </sheetViews>
  <sheetFormatPr defaultColWidth="9.125" defaultRowHeight="12.75"/>
  <cols>
    <col min="1" max="1" width="6.50390625" style="85" customWidth="1"/>
    <col min="2" max="2" width="61.50390625" style="33" customWidth="1"/>
    <col min="3" max="3" width="14.125" style="34" customWidth="1"/>
    <col min="4" max="4" width="13.50390625" style="3" customWidth="1"/>
    <col min="5" max="5" width="14.00390625" style="3" customWidth="1"/>
    <col min="6" max="6" width="8.50390625" style="3" bestFit="1" customWidth="1"/>
    <col min="7" max="248" width="9.125" style="35" customWidth="1"/>
    <col min="249" max="16384" width="9.125" style="36" customWidth="1"/>
  </cols>
  <sheetData>
    <row r="2" spans="1:3" ht="15">
      <c r="A2" s="86"/>
      <c r="B2" s="38" t="s">
        <v>245</v>
      </c>
      <c r="C2" s="39"/>
    </row>
    <row r="3" spans="1:3" ht="15">
      <c r="A3" s="86"/>
      <c r="B3" s="38"/>
      <c r="C3" s="39"/>
    </row>
    <row r="4" spans="2:6" ht="15">
      <c r="B4" s="62"/>
      <c r="C4" s="63"/>
      <c r="D4" s="65"/>
      <c r="E4" s="65"/>
      <c r="F4" s="65"/>
    </row>
    <row r="5" spans="1:6" ht="15">
      <c r="A5" s="43">
        <v>1</v>
      </c>
      <c r="B5" s="41" t="s">
        <v>246</v>
      </c>
      <c r="C5" s="45" t="s">
        <v>17</v>
      </c>
      <c r="D5" s="3">
        <v>191.8</v>
      </c>
      <c r="F5" s="3">
        <f>+D5*E5</f>
        <v>0</v>
      </c>
    </row>
    <row r="6" spans="1:3" ht="15">
      <c r="A6" s="40"/>
      <c r="B6" s="41"/>
      <c r="C6" s="42"/>
    </row>
    <row r="7" spans="1:6" ht="15">
      <c r="A7" s="43">
        <f>+A5+1</f>
        <v>2</v>
      </c>
      <c r="B7" s="41" t="s">
        <v>247</v>
      </c>
      <c r="C7" s="45" t="s">
        <v>15</v>
      </c>
      <c r="D7" s="3">
        <v>14</v>
      </c>
      <c r="F7" s="3">
        <f>+D7*E7</f>
        <v>0</v>
      </c>
    </row>
    <row r="8" spans="1:3" ht="15">
      <c r="A8" s="40"/>
      <c r="B8" s="41"/>
      <c r="C8" s="42"/>
    </row>
    <row r="9" spans="1:6" ht="15">
      <c r="A9" s="40">
        <f>+A7+1</f>
        <v>3</v>
      </c>
      <c r="B9" s="41" t="s">
        <v>248</v>
      </c>
      <c r="C9" s="45" t="s">
        <v>39</v>
      </c>
      <c r="D9" s="3">
        <v>20</v>
      </c>
      <c r="F9" s="3">
        <f>+D9*E9</f>
        <v>0</v>
      </c>
    </row>
    <row r="10" spans="1:3" ht="15">
      <c r="A10" s="40"/>
      <c r="B10" s="41"/>
      <c r="C10" s="42"/>
    </row>
    <row r="11" spans="1:6" ht="15">
      <c r="A11" s="40">
        <f>+A9+1</f>
        <v>4</v>
      </c>
      <c r="B11" s="41" t="s">
        <v>249</v>
      </c>
      <c r="C11" s="45" t="s">
        <v>39</v>
      </c>
      <c r="D11" s="3">
        <v>30</v>
      </c>
      <c r="F11" s="3">
        <f>+D11*E11</f>
        <v>0</v>
      </c>
    </row>
    <row r="12" spans="1:3" ht="15">
      <c r="A12" s="40"/>
      <c r="B12" s="41"/>
      <c r="C12" s="42"/>
    </row>
    <row r="13" spans="1:6" ht="30.75">
      <c r="A13" s="40">
        <f>+A11+1</f>
        <v>5</v>
      </c>
      <c r="B13" s="41" t="s">
        <v>250</v>
      </c>
      <c r="C13" s="45" t="s">
        <v>39</v>
      </c>
      <c r="D13" s="3">
        <v>10</v>
      </c>
      <c r="F13" s="3">
        <f>+D13*E13</f>
        <v>0</v>
      </c>
    </row>
    <row r="14" spans="1:3" ht="15">
      <c r="A14" s="40"/>
      <c r="B14" s="41"/>
      <c r="C14" s="42"/>
    </row>
    <row r="15" spans="1:6" ht="15">
      <c r="A15" s="40">
        <f>+A13+1</f>
        <v>6</v>
      </c>
      <c r="B15" s="41" t="s">
        <v>251</v>
      </c>
      <c r="C15" s="45" t="s">
        <v>35</v>
      </c>
      <c r="D15" s="3">
        <v>60</v>
      </c>
      <c r="F15" s="3">
        <f>+D15*E15</f>
        <v>0</v>
      </c>
    </row>
    <row r="16" spans="1:3" ht="15">
      <c r="A16" s="40"/>
      <c r="B16" s="41"/>
      <c r="C16" s="42"/>
    </row>
    <row r="17" spans="1:6" ht="30.75">
      <c r="A17" s="40">
        <f>+A15+1</f>
        <v>7</v>
      </c>
      <c r="B17" s="41" t="s">
        <v>252</v>
      </c>
      <c r="C17" s="45" t="s">
        <v>39</v>
      </c>
      <c r="D17" s="3">
        <v>38</v>
      </c>
      <c r="F17" s="3">
        <f>+D17*E17</f>
        <v>0</v>
      </c>
    </row>
    <row r="18" spans="1:3" ht="15">
      <c r="A18" s="40"/>
      <c r="B18" s="41"/>
      <c r="C18" s="42"/>
    </row>
    <row r="19" spans="1:6" ht="30.75">
      <c r="A19" s="40">
        <f>+A17+1</f>
        <v>8</v>
      </c>
      <c r="B19" s="41" t="s">
        <v>253</v>
      </c>
      <c r="C19" s="45" t="s">
        <v>17</v>
      </c>
      <c r="D19" s="3">
        <v>14</v>
      </c>
      <c r="F19" s="3">
        <f>+D19*E19</f>
        <v>0</v>
      </c>
    </row>
    <row r="20" spans="1:3" ht="15">
      <c r="A20" s="40"/>
      <c r="B20" s="41"/>
      <c r="C20" s="42"/>
    </row>
    <row r="21" spans="1:6" ht="30.75">
      <c r="A21" s="40">
        <f>+A19+1</f>
        <v>9</v>
      </c>
      <c r="B21" s="41" t="s">
        <v>254</v>
      </c>
      <c r="C21" s="45" t="s">
        <v>17</v>
      </c>
      <c r="D21" s="3">
        <v>25</v>
      </c>
      <c r="F21" s="3">
        <f>+D21*E21</f>
        <v>0</v>
      </c>
    </row>
    <row r="22" spans="1:3" ht="15">
      <c r="A22" s="40"/>
      <c r="B22" s="41"/>
      <c r="C22" s="42"/>
    </row>
    <row r="23" spans="1:6" ht="30.75">
      <c r="A23" s="40">
        <f>+A21+1</f>
        <v>10</v>
      </c>
      <c r="B23" s="41" t="s">
        <v>255</v>
      </c>
      <c r="C23" s="45" t="s">
        <v>17</v>
      </c>
      <c r="D23" s="3">
        <v>4</v>
      </c>
      <c r="F23" s="3">
        <f>+D23*E23</f>
        <v>0</v>
      </c>
    </row>
    <row r="24" spans="1:3" ht="15">
      <c r="A24" s="40"/>
      <c r="B24" s="41"/>
      <c r="C24" s="42"/>
    </row>
    <row r="25" spans="1:6" ht="30.75">
      <c r="A25" s="40">
        <f>+A23+1</f>
        <v>11</v>
      </c>
      <c r="B25" s="41" t="s">
        <v>256</v>
      </c>
      <c r="C25" s="45" t="s">
        <v>17</v>
      </c>
      <c r="D25" s="3">
        <v>69</v>
      </c>
      <c r="F25" s="3">
        <f>+D25*E25</f>
        <v>0</v>
      </c>
    </row>
    <row r="26" spans="1:3" ht="15">
      <c r="A26" s="40"/>
      <c r="B26" s="41"/>
      <c r="C26" s="42"/>
    </row>
    <row r="27" spans="1:6" ht="46.5">
      <c r="A27" s="40">
        <f>+A25+1</f>
        <v>12</v>
      </c>
      <c r="B27" s="41" t="s">
        <v>257</v>
      </c>
      <c r="C27" s="45" t="s">
        <v>17</v>
      </c>
      <c r="D27" s="3">
        <v>82</v>
      </c>
      <c r="F27" s="3">
        <f>+D27*E27</f>
        <v>0</v>
      </c>
    </row>
    <row r="28" spans="1:3" ht="15">
      <c r="A28" s="40"/>
      <c r="B28" s="41"/>
      <c r="C28" s="42"/>
    </row>
    <row r="29" spans="1:6" ht="30.75">
      <c r="A29" s="40">
        <f>+A27+1</f>
        <v>13</v>
      </c>
      <c r="B29" s="41" t="s">
        <v>258</v>
      </c>
      <c r="C29" s="45" t="s">
        <v>15</v>
      </c>
      <c r="D29" s="3">
        <v>1</v>
      </c>
      <c r="F29" s="3">
        <f>+D29*E29</f>
        <v>0</v>
      </c>
    </row>
    <row r="30" spans="1:3" ht="15">
      <c r="A30" s="40"/>
      <c r="B30" s="36"/>
      <c r="C30" s="44"/>
    </row>
    <row r="31" spans="1:6" ht="30.75">
      <c r="A31" s="40">
        <f>+A29+1</f>
        <v>14</v>
      </c>
      <c r="B31" s="41" t="s">
        <v>259</v>
      </c>
      <c r="C31" s="45" t="s">
        <v>15</v>
      </c>
      <c r="D31" s="3">
        <v>3</v>
      </c>
      <c r="F31" s="3">
        <f>+D31*E31</f>
        <v>0</v>
      </c>
    </row>
    <row r="32" spans="1:3" ht="15">
      <c r="A32" s="40"/>
      <c r="B32" s="36"/>
      <c r="C32" s="44"/>
    </row>
    <row r="33" spans="1:6" ht="46.5">
      <c r="A33" s="40">
        <f>+A31+1</f>
        <v>15</v>
      </c>
      <c r="B33" s="41" t="s">
        <v>260</v>
      </c>
      <c r="C33" s="45" t="s">
        <v>15</v>
      </c>
      <c r="D33" s="3">
        <v>1</v>
      </c>
      <c r="F33" s="3">
        <f>+D33*E33</f>
        <v>0</v>
      </c>
    </row>
    <row r="34" spans="1:3" ht="15">
      <c r="A34" s="40"/>
      <c r="B34" s="36"/>
      <c r="C34" s="44"/>
    </row>
    <row r="35" spans="1:6" ht="46.5">
      <c r="A35" s="40">
        <f>+A33+1</f>
        <v>16</v>
      </c>
      <c r="B35" s="41" t="s">
        <v>261</v>
      </c>
      <c r="C35" s="45" t="s">
        <v>15</v>
      </c>
      <c r="D35" s="3">
        <v>2</v>
      </c>
      <c r="F35" s="3">
        <f>+D35*E35</f>
        <v>0</v>
      </c>
    </row>
    <row r="36" spans="1:3" ht="15">
      <c r="A36" s="40"/>
      <c r="B36" s="41"/>
      <c r="C36" s="42"/>
    </row>
    <row r="37" spans="1:6" ht="30.75">
      <c r="A37" s="40">
        <f>+A35+1</f>
        <v>17</v>
      </c>
      <c r="B37" s="41" t="s">
        <v>262</v>
      </c>
      <c r="C37" s="45" t="s">
        <v>15</v>
      </c>
      <c r="D37" s="3">
        <v>1</v>
      </c>
      <c r="F37" s="3">
        <f>+D37*E37</f>
        <v>0</v>
      </c>
    </row>
    <row r="38" spans="1:3" ht="15">
      <c r="A38" s="40"/>
      <c r="B38" s="41"/>
      <c r="C38" s="42"/>
    </row>
    <row r="39" spans="1:6" ht="30.75">
      <c r="A39" s="40">
        <f>+A37+1</f>
        <v>18</v>
      </c>
      <c r="B39" s="41" t="s">
        <v>263</v>
      </c>
      <c r="C39" s="45" t="s">
        <v>15</v>
      </c>
      <c r="D39" s="3">
        <v>3</v>
      </c>
      <c r="F39" s="3">
        <f>+D39*E39</f>
        <v>0</v>
      </c>
    </row>
    <row r="40" spans="1:3" ht="15">
      <c r="A40" s="40"/>
      <c r="B40" s="41"/>
      <c r="C40" s="42"/>
    </row>
    <row r="41" spans="1:6" ht="46.5">
      <c r="A41" s="40">
        <f>+A39+1</f>
        <v>19</v>
      </c>
      <c r="B41" s="41" t="s">
        <v>264</v>
      </c>
      <c r="C41" s="45" t="s">
        <v>15</v>
      </c>
      <c r="D41" s="3">
        <v>2</v>
      </c>
      <c r="F41" s="3">
        <f>+D41*E41</f>
        <v>0</v>
      </c>
    </row>
    <row r="42" spans="1:3" ht="15">
      <c r="A42" s="40"/>
      <c r="B42" s="41"/>
      <c r="C42" s="42"/>
    </row>
    <row r="43" spans="1:6" ht="78">
      <c r="A43" s="40">
        <f>+A41+1</f>
        <v>20</v>
      </c>
      <c r="B43" s="41" t="s">
        <v>265</v>
      </c>
      <c r="C43" s="45" t="s">
        <v>15</v>
      </c>
      <c r="D43" s="3">
        <v>1</v>
      </c>
      <c r="F43" s="3">
        <f>+D43*E43</f>
        <v>0</v>
      </c>
    </row>
    <row r="44" spans="1:3" ht="15">
      <c r="A44" s="40"/>
      <c r="B44" s="41"/>
      <c r="C44" s="45"/>
    </row>
    <row r="45" spans="1:6" ht="46.5">
      <c r="A45" s="40">
        <f>+A43+1</f>
        <v>21</v>
      </c>
      <c r="B45" s="41" t="s">
        <v>266</v>
      </c>
      <c r="C45" s="45" t="s">
        <v>17</v>
      </c>
      <c r="D45" s="3">
        <v>15.9</v>
      </c>
      <c r="F45" s="3">
        <f>+D45*E45</f>
        <v>0</v>
      </c>
    </row>
    <row r="46" spans="1:3" ht="15">
      <c r="A46" s="40"/>
      <c r="B46" s="41"/>
      <c r="C46" s="45"/>
    </row>
    <row r="47" spans="1:6" ht="30.75">
      <c r="A47" s="40">
        <f>+A45+1</f>
        <v>22</v>
      </c>
      <c r="B47" s="41" t="s">
        <v>267</v>
      </c>
      <c r="C47" s="45" t="s">
        <v>17</v>
      </c>
      <c r="D47" s="3">
        <v>37.8</v>
      </c>
      <c r="F47" s="3">
        <f>+D47*E47</f>
        <v>0</v>
      </c>
    </row>
    <row r="48" spans="1:3" ht="15">
      <c r="A48" s="40"/>
      <c r="B48" s="41"/>
      <c r="C48" s="42"/>
    </row>
    <row r="49" spans="1:6" ht="15">
      <c r="A49" s="40"/>
      <c r="B49" s="68" t="s">
        <v>268</v>
      </c>
      <c r="C49" s="69"/>
      <c r="D49" s="71"/>
      <c r="E49" s="71"/>
      <c r="F49" s="72">
        <f>SUM(F5:F48)</f>
        <v>0</v>
      </c>
    </row>
    <row r="50" spans="1:3" ht="15">
      <c r="A50" s="40"/>
      <c r="B50" s="41"/>
      <c r="C50" s="42"/>
    </row>
  </sheetData>
  <sheetProtection selectLockedCells="1" selectUnlockedCells="1"/>
  <printOptions/>
  <pageMargins left="0.9840277777777777" right="0.19652777777777777" top="0.7875" bottom="0.7875" header="0.5118055555555555" footer="0"/>
  <pageSetup horizontalDpi="300" verticalDpi="300" orientation="portrait" paperSize="9" scale="74"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Uporabnik</cp:lastModifiedBy>
  <dcterms:created xsi:type="dcterms:W3CDTF">2014-02-12T15:50:27Z</dcterms:created>
  <dcterms:modified xsi:type="dcterms:W3CDTF">2014-02-12T15:50:29Z</dcterms:modified>
  <cp:category/>
  <cp:version/>
  <cp:contentType/>
  <cp:contentStatus/>
</cp:coreProperties>
</file>