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35-2017 Izgradnja kanalizacije ter vodovoda po Dobravljah\"/>
    </mc:Choice>
  </mc:AlternateContent>
  <bookViews>
    <workbookView xWindow="0" yWindow="0" windowWidth="28800" windowHeight="11835" tabRatio="979"/>
  </bookViews>
  <sheets>
    <sheet name="rekapitulacija" sheetId="137" r:id="rId1"/>
    <sheet name="FEKALNA" sheetId="117" r:id="rId2"/>
    <sheet name="METEORNA" sheetId="156" r:id="rId3"/>
    <sheet name="VODOVOD" sheetId="157" r:id="rId4"/>
    <sheet name="TLAČNA" sheetId="158" r:id="rId5"/>
    <sheet name="FEKALNA PRIKLJUČKI" sheetId="159" r:id="rId6"/>
    <sheet name="POŽIRALNIKI" sheetId="160" r:id="rId7"/>
    <sheet name="NASTAVKI ZA ŽLEBOVE" sheetId="161" r:id="rId8"/>
    <sheet name="elektrika" sheetId="162" r:id="rId9"/>
  </sheets>
  <definedNames>
    <definedName name="_xlnm._FilterDatabase" localSheetId="8" hidden="1">elektrika!$A$8:$H$540</definedName>
    <definedName name="_xlnm.Print_Area" localSheetId="8">elektrika!$A$1:$H$540</definedName>
    <definedName name="_xlnm.Print_Area" localSheetId="1">FEKALNA!$B$1:$G$652</definedName>
    <definedName name="_xlnm.Print_Area" localSheetId="5">'FEKALNA PRIKLJUČKI'!$B$1:$G$602</definedName>
    <definedName name="_xlnm.Print_Area" localSheetId="2">METEORNA!$B$1:$G$426</definedName>
    <definedName name="_xlnm.Print_Area" localSheetId="7">'NASTAVKI ZA ŽLEBOVE'!$B$1:$G$89</definedName>
    <definedName name="_xlnm.Print_Area" localSheetId="6">POŽIRALNIKI!$B$1:$G$243</definedName>
    <definedName name="_xlnm.Print_Area" localSheetId="0">rekapitulacija!$A$1:$C$25</definedName>
    <definedName name="_xlnm.Print_Area" localSheetId="4">TLAČNA!$B$1:$G$155</definedName>
    <definedName name="_xlnm.Print_Area" localSheetId="3">VODOVOD!$B$1:$G$437</definedName>
  </definedNames>
  <calcPr calcId="152511"/>
</workbook>
</file>

<file path=xl/calcChain.xml><?xml version="1.0" encoding="utf-8"?>
<calcChain xmlns="http://schemas.openxmlformats.org/spreadsheetml/2006/main">
  <c r="G582" i="117" l="1"/>
  <c r="G580" i="117"/>
  <c r="G578" i="117"/>
  <c r="G39" i="157" l="1"/>
  <c r="H97" i="162" l="1"/>
  <c r="H99" i="162"/>
  <c r="H101" i="162"/>
  <c r="H103" i="162"/>
  <c r="H112" i="162"/>
  <c r="H95" i="162"/>
  <c r="H72" i="162"/>
  <c r="H74" i="162"/>
  <c r="H76" i="162"/>
  <c r="H78" i="162"/>
  <c r="H80" i="162"/>
  <c r="H82" i="162"/>
  <c r="H84" i="162"/>
  <c r="H86" i="162"/>
  <c r="H88" i="162"/>
  <c r="H70" i="162"/>
  <c r="H63" i="162"/>
  <c r="H61" i="162"/>
  <c r="H65" i="162" s="1"/>
  <c r="H16" i="162" s="1"/>
  <c r="H130" i="162"/>
  <c r="H132" i="162"/>
  <c r="H134" i="162"/>
  <c r="H136" i="162"/>
  <c r="H138" i="162"/>
  <c r="H128" i="162"/>
  <c r="H151" i="162"/>
  <c r="H153" i="162"/>
  <c r="H155" i="162"/>
  <c r="H157" i="162"/>
  <c r="H159" i="162"/>
  <c r="H161" i="162"/>
  <c r="H163" i="162"/>
  <c r="H165" i="162"/>
  <c r="H172" i="162"/>
  <c r="H149" i="162"/>
  <c r="H194" i="162"/>
  <c r="H196" i="162"/>
  <c r="H198" i="162"/>
  <c r="H200" i="162"/>
  <c r="H202" i="162"/>
  <c r="H204" i="162"/>
  <c r="H206" i="162"/>
  <c r="H210" i="162"/>
  <c r="H212" i="162"/>
  <c r="H192" i="162"/>
  <c r="H208" i="162" s="1"/>
  <c r="H229" i="162"/>
  <c r="H235" i="162"/>
  <c r="H257" i="162" s="1"/>
  <c r="H29" i="162" s="1"/>
  <c r="H238" i="162"/>
  <c r="H240" i="162"/>
  <c r="H242" i="162"/>
  <c r="H244" i="162"/>
  <c r="H246" i="162"/>
  <c r="H248" i="162"/>
  <c r="H250" i="162"/>
  <c r="H252" i="162"/>
  <c r="H254" i="162"/>
  <c r="H256" i="162"/>
  <c r="H261" i="162"/>
  <c r="H263" i="162"/>
  <c r="H265" i="162"/>
  <c r="H267" i="162"/>
  <c r="H227" i="162"/>
  <c r="H230" i="162" s="1"/>
  <c r="H28" i="162" s="1"/>
  <c r="H292" i="162"/>
  <c r="H294" i="162"/>
  <c r="H296" i="162"/>
  <c r="H298" i="162"/>
  <c r="H300" i="162"/>
  <c r="H290" i="162"/>
  <c r="H313" i="162"/>
  <c r="H315" i="162"/>
  <c r="H317" i="162"/>
  <c r="H319" i="162"/>
  <c r="H321" i="162"/>
  <c r="H323" i="162"/>
  <c r="H325" i="162"/>
  <c r="H327" i="162"/>
  <c r="H330" i="162"/>
  <c r="H332" i="162"/>
  <c r="H311" i="162"/>
  <c r="H354" i="162"/>
  <c r="H356" i="162"/>
  <c r="H358" i="162"/>
  <c r="H360" i="162"/>
  <c r="H362" i="162"/>
  <c r="H364" i="162"/>
  <c r="H366" i="162"/>
  <c r="H368" i="162"/>
  <c r="H370" i="162"/>
  <c r="H372" i="162"/>
  <c r="H352" i="162"/>
  <c r="H389" i="162"/>
  <c r="H387" i="162"/>
  <c r="H398" i="162"/>
  <c r="H400" i="162"/>
  <c r="H402" i="162"/>
  <c r="H404" i="162"/>
  <c r="H406" i="162"/>
  <c r="H408" i="162"/>
  <c r="H410" i="162"/>
  <c r="H412" i="162"/>
  <c r="H414" i="162"/>
  <c r="H416" i="162"/>
  <c r="H418" i="162"/>
  <c r="H395" i="162"/>
  <c r="H425" i="162"/>
  <c r="H427" i="162"/>
  <c r="H429" i="162"/>
  <c r="H423" i="162"/>
  <c r="H453" i="162"/>
  <c r="H455" i="162"/>
  <c r="H457" i="162"/>
  <c r="H459" i="162"/>
  <c r="H461" i="162"/>
  <c r="H472" i="162"/>
  <c r="H474" i="162"/>
  <c r="H476" i="162"/>
  <c r="H478" i="162"/>
  <c r="H480" i="162"/>
  <c r="H482" i="162"/>
  <c r="H484" i="162"/>
  <c r="H486" i="162"/>
  <c r="H488" i="162"/>
  <c r="H491" i="162"/>
  <c r="H493" i="162"/>
  <c r="H451" i="162"/>
  <c r="H516" i="162"/>
  <c r="H518" i="162"/>
  <c r="H520" i="162"/>
  <c r="H522" i="162"/>
  <c r="H524" i="162"/>
  <c r="H526" i="162"/>
  <c r="H528" i="162"/>
  <c r="H530" i="162"/>
  <c r="H532" i="162"/>
  <c r="H534" i="162"/>
  <c r="H536" i="162"/>
  <c r="H538" i="162"/>
  <c r="H514" i="162"/>
  <c r="H540" i="162" l="1"/>
  <c r="H45" i="162" s="1"/>
  <c r="H495" i="162"/>
  <c r="H44" i="162" s="1"/>
  <c r="H437" i="162"/>
  <c r="H42" i="162" s="1"/>
  <c r="H419" i="162"/>
  <c r="H41" i="162" s="1"/>
  <c r="H390" i="162"/>
  <c r="H40" i="162" s="1"/>
  <c r="H374" i="162"/>
  <c r="H33" i="162" s="1"/>
  <c r="H334" i="162"/>
  <c r="H32" i="162" s="1"/>
  <c r="H276" i="162"/>
  <c r="H30" i="162" s="1"/>
  <c r="H214" i="162"/>
  <c r="H21" i="162" s="1"/>
  <c r="H167" i="162"/>
  <c r="H170" i="162" s="1"/>
  <c r="H114" i="162"/>
  <c r="H18" i="162" s="1"/>
  <c r="H90" i="162"/>
  <c r="H17" i="162" s="1"/>
  <c r="E422" i="157"/>
  <c r="E136" i="160"/>
  <c r="E61" i="158"/>
  <c r="E120" i="156"/>
  <c r="G120" i="156" s="1"/>
  <c r="H174" i="162" l="1"/>
  <c r="H20" i="162" s="1"/>
  <c r="G80" i="161"/>
  <c r="G72" i="161"/>
  <c r="G68" i="161"/>
  <c r="G64" i="161"/>
  <c r="G60" i="161"/>
  <c r="G56" i="161"/>
  <c r="G52" i="161"/>
  <c r="G47" i="161"/>
  <c r="G43" i="161"/>
  <c r="C45" i="161"/>
  <c r="C44" i="161"/>
  <c r="G30" i="161"/>
  <c r="G34" i="161"/>
  <c r="C36" i="161"/>
  <c r="C35" i="161"/>
  <c r="G25" i="161"/>
  <c r="G16" i="161"/>
  <c r="G11" i="161"/>
  <c r="G238" i="160" l="1"/>
  <c r="G234" i="160"/>
  <c r="G230" i="160"/>
  <c r="G226" i="160"/>
  <c r="G222" i="160"/>
  <c r="G218" i="160"/>
  <c r="G136" i="160"/>
  <c r="G121" i="160"/>
  <c r="G28" i="160"/>
  <c r="G13" i="160"/>
  <c r="G572" i="159"/>
  <c r="G550" i="159"/>
  <c r="G528" i="159"/>
  <c r="G506" i="159"/>
  <c r="G484" i="159"/>
  <c r="G442" i="159"/>
  <c r="G413" i="159"/>
  <c r="G391" i="159"/>
  <c r="G369" i="159"/>
  <c r="G345" i="159"/>
  <c r="G323" i="159"/>
  <c r="G301" i="159"/>
  <c r="G279" i="159"/>
  <c r="G257" i="159"/>
  <c r="G167" i="159"/>
  <c r="G105" i="159"/>
  <c r="G83" i="159"/>
  <c r="G57" i="159"/>
  <c r="G35" i="159"/>
  <c r="G13" i="159"/>
  <c r="G306" i="157"/>
  <c r="G292" i="157"/>
  <c r="G305" i="157"/>
  <c r="G304" i="157"/>
  <c r="G234" i="157"/>
  <c r="G237" i="157"/>
  <c r="G238" i="157"/>
  <c r="G101" i="158"/>
  <c r="G76" i="158"/>
  <c r="G71" i="158"/>
  <c r="G66" i="158"/>
  <c r="G61" i="158"/>
  <c r="G41" i="158"/>
  <c r="G36" i="158"/>
  <c r="G31" i="158"/>
  <c r="G18" i="158"/>
  <c r="G13" i="158"/>
  <c r="G68" i="160" l="1"/>
  <c r="G212" i="159"/>
  <c r="G235" i="159"/>
  <c r="G190" i="159"/>
  <c r="G56" i="158"/>
  <c r="G51" i="158"/>
  <c r="G377" i="157"/>
  <c r="G245" i="157"/>
  <c r="G228" i="157"/>
  <c r="G224" i="157"/>
  <c r="G220" i="157"/>
  <c r="G211" i="157"/>
  <c r="G207" i="157"/>
  <c r="G170" i="157"/>
  <c r="G157" i="157"/>
  <c r="G144" i="157"/>
  <c r="G131" i="157"/>
  <c r="G494" i="117"/>
  <c r="C496" i="117"/>
  <c r="C495" i="117"/>
  <c r="G73" i="157"/>
  <c r="G60" i="157"/>
  <c r="G47" i="157"/>
  <c r="G26" i="157"/>
  <c r="G13" i="157"/>
  <c r="G410" i="156"/>
  <c r="G395" i="156"/>
  <c r="G380" i="156"/>
  <c r="G365" i="156"/>
  <c r="G350" i="156"/>
  <c r="G335" i="156"/>
  <c r="G320" i="156"/>
  <c r="G305" i="156"/>
  <c r="G255" i="156"/>
  <c r="G245" i="156"/>
  <c r="G234" i="156"/>
  <c r="G229" i="156"/>
  <c r="G190" i="156"/>
  <c r="G175" i="156"/>
  <c r="G160" i="156"/>
  <c r="G152" i="156"/>
  <c r="G66" i="156"/>
  <c r="G51" i="156"/>
  <c r="G28" i="156"/>
  <c r="G13" i="156"/>
  <c r="G628" i="117"/>
  <c r="G606" i="117"/>
  <c r="G584" i="117"/>
  <c r="G568" i="117"/>
  <c r="G520" i="117"/>
  <c r="G498" i="117"/>
  <c r="G472" i="117"/>
  <c r="G450" i="117"/>
  <c r="G388" i="117"/>
  <c r="G389" i="117"/>
  <c r="G390" i="117"/>
  <c r="G391" i="117"/>
  <c r="G392" i="117"/>
  <c r="G365" i="117"/>
  <c r="G341" i="117"/>
  <c r="G321" i="117"/>
  <c r="G317" i="117"/>
  <c r="G295" i="117"/>
  <c r="G273" i="117"/>
  <c r="G251" i="117"/>
  <c r="G241" i="117"/>
  <c r="G235" i="117"/>
  <c r="G228" i="117"/>
  <c r="G150" i="117"/>
  <c r="G93" i="117"/>
  <c r="G89" i="117"/>
  <c r="G67" i="117"/>
  <c r="G35" i="117"/>
  <c r="G13" i="117"/>
  <c r="G83" i="160" l="1"/>
  <c r="G422" i="157"/>
  <c r="G95" i="157"/>
  <c r="G207" i="117"/>
  <c r="G105" i="156"/>
  <c r="G161" i="117"/>
  <c r="F441" i="162"/>
  <c r="H441" i="162" s="1"/>
  <c r="H442" i="162" s="1"/>
  <c r="H43" i="162" s="1"/>
  <c r="H444" i="162" s="1"/>
  <c r="F280" i="162"/>
  <c r="H280" i="162" s="1"/>
  <c r="H282" i="162" s="1"/>
  <c r="H31" i="162" s="1"/>
  <c r="H284" i="162" s="1"/>
  <c r="F118" i="162"/>
  <c r="H118" i="162" s="1"/>
  <c r="H120" i="162" s="1"/>
  <c r="H19" i="162" s="1"/>
  <c r="C43" i="162"/>
  <c r="C42" i="162"/>
  <c r="C41" i="162"/>
  <c r="C40" i="162"/>
  <c r="C31" i="162"/>
  <c r="C30" i="162"/>
  <c r="C29" i="162"/>
  <c r="C28" i="162"/>
  <c r="C19" i="162"/>
  <c r="C18" i="162"/>
  <c r="C17" i="162"/>
  <c r="C16" i="162"/>
  <c r="H46" i="162" l="1"/>
  <c r="H34" i="162"/>
  <c r="H122" i="162"/>
  <c r="H22" i="162"/>
  <c r="G108" i="157"/>
  <c r="G332" i="117"/>
  <c r="G183" i="117"/>
  <c r="G216" i="117"/>
  <c r="G85" i="161"/>
  <c r="C66" i="161"/>
  <c r="C70" i="161" s="1"/>
  <c r="C74" i="161" s="1"/>
  <c r="C32" i="160"/>
  <c r="C33" i="160"/>
  <c r="C34" i="160"/>
  <c r="C35" i="160"/>
  <c r="C36" i="160"/>
  <c r="C37" i="160"/>
  <c r="C38" i="160"/>
  <c r="C39" i="160"/>
  <c r="C40" i="160"/>
  <c r="C41" i="160"/>
  <c r="G48" i="160"/>
  <c r="G49" i="160"/>
  <c r="C52" i="160"/>
  <c r="C56" i="160" s="1"/>
  <c r="G52" i="160"/>
  <c r="C53" i="160"/>
  <c r="C57" i="160" s="1"/>
  <c r="G53" i="160"/>
  <c r="G56" i="160"/>
  <c r="G57" i="160"/>
  <c r="C72" i="160"/>
  <c r="C87" i="160" s="1"/>
  <c r="C73" i="160"/>
  <c r="C88" i="160" s="1"/>
  <c r="C74" i="160"/>
  <c r="C89" i="160" s="1"/>
  <c r="C75" i="160"/>
  <c r="C90" i="160" s="1"/>
  <c r="C76" i="160"/>
  <c r="C91" i="160" s="1"/>
  <c r="C77" i="160"/>
  <c r="C92" i="160" s="1"/>
  <c r="C78" i="160"/>
  <c r="C93" i="160" s="1"/>
  <c r="C79" i="160"/>
  <c r="C94" i="160" s="1"/>
  <c r="C80" i="160"/>
  <c r="C95" i="160" s="1"/>
  <c r="C81" i="160"/>
  <c r="C96" i="160" s="1"/>
  <c r="C69" i="160"/>
  <c r="C84" i="160" s="1"/>
  <c r="C70" i="160"/>
  <c r="C85" i="160" s="1"/>
  <c r="C71" i="160"/>
  <c r="C86" i="160" s="1"/>
  <c r="G87" i="161"/>
  <c r="C83" i="161"/>
  <c r="C82" i="161"/>
  <c r="C81" i="161"/>
  <c r="C50" i="161"/>
  <c r="C54" i="161" s="1"/>
  <c r="C58" i="161" s="1"/>
  <c r="C49" i="161"/>
  <c r="C53" i="161" s="1"/>
  <c r="C57" i="161" s="1"/>
  <c r="C48" i="161"/>
  <c r="C65" i="161"/>
  <c r="C69" i="161" s="1"/>
  <c r="C73" i="161" s="1"/>
  <c r="C19" i="161"/>
  <c r="C18" i="161"/>
  <c r="C17" i="161"/>
  <c r="G212" i="160"/>
  <c r="G208" i="160"/>
  <c r="G200" i="160"/>
  <c r="G202" i="160"/>
  <c r="G204" i="160"/>
  <c r="G206" i="160"/>
  <c r="G185" i="160"/>
  <c r="C172" i="160"/>
  <c r="C187" i="160" s="1"/>
  <c r="C173" i="160"/>
  <c r="C188" i="160" s="1"/>
  <c r="C174" i="160"/>
  <c r="C189" i="160" s="1"/>
  <c r="C175" i="160"/>
  <c r="C190" i="160" s="1"/>
  <c r="C176" i="160"/>
  <c r="C191" i="160" s="1"/>
  <c r="C177" i="160"/>
  <c r="C192" i="160" s="1"/>
  <c r="C178" i="160"/>
  <c r="C193" i="160" s="1"/>
  <c r="C179" i="160"/>
  <c r="C194" i="160" s="1"/>
  <c r="C180" i="160"/>
  <c r="C195" i="160" s="1"/>
  <c r="C181" i="160"/>
  <c r="C196" i="160" s="1"/>
  <c r="C182" i="160"/>
  <c r="C197" i="160" s="1"/>
  <c r="C183" i="160"/>
  <c r="C198" i="160" s="1"/>
  <c r="C171" i="160"/>
  <c r="C186" i="160" s="1"/>
  <c r="C108" i="160"/>
  <c r="C109" i="160"/>
  <c r="C110" i="160"/>
  <c r="C111" i="160"/>
  <c r="C112" i="160"/>
  <c r="C113" i="160"/>
  <c r="C114" i="160"/>
  <c r="C115" i="160"/>
  <c r="C116" i="160"/>
  <c r="C117" i="160"/>
  <c r="C118" i="160"/>
  <c r="C119" i="160"/>
  <c r="C107" i="160"/>
  <c r="G210" i="160"/>
  <c r="G168" i="160"/>
  <c r="G158" i="160"/>
  <c r="C158" i="160"/>
  <c r="C161" i="160" s="1"/>
  <c r="G152" i="160"/>
  <c r="C101" i="160"/>
  <c r="G64" i="160"/>
  <c r="C31" i="160"/>
  <c r="C30" i="160"/>
  <c r="C29" i="160"/>
  <c r="G43" i="156"/>
  <c r="G45" i="156"/>
  <c r="G394" i="157"/>
  <c r="G596" i="159"/>
  <c r="G598" i="159"/>
  <c r="H50" i="162" l="1"/>
  <c r="B18" i="137"/>
  <c r="G39" i="161"/>
  <c r="G170" i="160"/>
  <c r="G214" i="160" s="1"/>
  <c r="G8" i="160" s="1"/>
  <c r="C152" i="160"/>
  <c r="C155" i="160" s="1"/>
  <c r="C104" i="160"/>
  <c r="G106" i="160"/>
  <c r="G21" i="161"/>
  <c r="G5" i="161" s="1"/>
  <c r="G59" i="160"/>
  <c r="G6" i="160" s="1"/>
  <c r="G89" i="161"/>
  <c r="G7" i="161" s="1"/>
  <c r="G161" i="160"/>
  <c r="C219" i="160"/>
  <c r="C223" i="160" s="1"/>
  <c r="C227" i="160" s="1"/>
  <c r="C231" i="160" s="1"/>
  <c r="C235" i="160" s="1"/>
  <c r="C239" i="160" s="1"/>
  <c r="G104" i="160"/>
  <c r="G101" i="160"/>
  <c r="C128" i="160"/>
  <c r="C143" i="160" s="1"/>
  <c r="C220" i="160"/>
  <c r="C224" i="160" s="1"/>
  <c r="C228" i="160" s="1"/>
  <c r="C232" i="160" s="1"/>
  <c r="C236" i="160" s="1"/>
  <c r="C240" i="160" s="1"/>
  <c r="G43" i="160"/>
  <c r="G5" i="160" s="1"/>
  <c r="G478" i="159"/>
  <c r="G155" i="160" l="1"/>
  <c r="C122" i="160"/>
  <c r="C137" i="160" s="1"/>
  <c r="C127" i="160"/>
  <c r="C142" i="160" s="1"/>
  <c r="C134" i="160"/>
  <c r="C149" i="160" s="1"/>
  <c r="C129" i="160"/>
  <c r="C144" i="160" s="1"/>
  <c r="C126" i="160"/>
  <c r="C141" i="160" s="1"/>
  <c r="C132" i="160"/>
  <c r="C147" i="160" s="1"/>
  <c r="C131" i="160"/>
  <c r="C146" i="160" s="1"/>
  <c r="C130" i="160"/>
  <c r="C145" i="160" s="1"/>
  <c r="C133" i="160"/>
  <c r="C148" i="160" s="1"/>
  <c r="C125" i="160"/>
  <c r="C140" i="160" s="1"/>
  <c r="C124" i="160"/>
  <c r="C139" i="160" s="1"/>
  <c r="C123" i="160"/>
  <c r="C138" i="160" s="1"/>
  <c r="G465" i="159"/>
  <c r="G466" i="159"/>
  <c r="G440" i="159"/>
  <c r="C237" i="159"/>
  <c r="C259" i="159" s="1"/>
  <c r="C238" i="159"/>
  <c r="C260" i="159" s="1"/>
  <c r="C239" i="159"/>
  <c r="C261" i="159" s="1"/>
  <c r="C240" i="159"/>
  <c r="C262" i="159" s="1"/>
  <c r="C241" i="159"/>
  <c r="C263" i="159" s="1"/>
  <c r="C242" i="159"/>
  <c r="C264" i="159" s="1"/>
  <c r="C243" i="159"/>
  <c r="C265" i="159" s="1"/>
  <c r="C244" i="159"/>
  <c r="C266" i="159" s="1"/>
  <c r="C245" i="159"/>
  <c r="C267" i="159" s="1"/>
  <c r="C246" i="159"/>
  <c r="C268" i="159" s="1"/>
  <c r="C247" i="159"/>
  <c r="C269" i="159" s="1"/>
  <c r="C248" i="159"/>
  <c r="C270" i="159" s="1"/>
  <c r="C249" i="159"/>
  <c r="C271" i="159" s="1"/>
  <c r="C250" i="159"/>
  <c r="C272" i="159" s="1"/>
  <c r="C251" i="159"/>
  <c r="C273" i="159" s="1"/>
  <c r="C252" i="159"/>
  <c r="C274" i="159" s="1"/>
  <c r="C253" i="159"/>
  <c r="C275" i="159" s="1"/>
  <c r="C254" i="159"/>
  <c r="C276" i="159" s="1"/>
  <c r="C255" i="159"/>
  <c r="C277" i="159" s="1"/>
  <c r="C236" i="159"/>
  <c r="C258" i="159" s="1"/>
  <c r="C169" i="159"/>
  <c r="C170" i="159"/>
  <c r="C171" i="159"/>
  <c r="C395" i="159" s="1"/>
  <c r="C417" i="159" s="1"/>
  <c r="C172" i="159"/>
  <c r="C396" i="159" s="1"/>
  <c r="C418" i="159" s="1"/>
  <c r="C173" i="159"/>
  <c r="C397" i="159" s="1"/>
  <c r="C419" i="159" s="1"/>
  <c r="C174" i="159"/>
  <c r="C398" i="159" s="1"/>
  <c r="C420" i="159" s="1"/>
  <c r="C175" i="159"/>
  <c r="C399" i="159" s="1"/>
  <c r="C421" i="159" s="1"/>
  <c r="C176" i="159"/>
  <c r="C400" i="159" s="1"/>
  <c r="C422" i="159" s="1"/>
  <c r="C177" i="159"/>
  <c r="C401" i="159" s="1"/>
  <c r="C423" i="159" s="1"/>
  <c r="C178" i="159"/>
  <c r="C402" i="159" s="1"/>
  <c r="C424" i="159" s="1"/>
  <c r="C179" i="159"/>
  <c r="C403" i="159" s="1"/>
  <c r="C425" i="159" s="1"/>
  <c r="C180" i="159"/>
  <c r="C404" i="159" s="1"/>
  <c r="C426" i="159" s="1"/>
  <c r="C181" i="159"/>
  <c r="C405" i="159" s="1"/>
  <c r="C427" i="159" s="1"/>
  <c r="C182" i="159"/>
  <c r="C406" i="159" s="1"/>
  <c r="C428" i="159" s="1"/>
  <c r="C183" i="159"/>
  <c r="C407" i="159" s="1"/>
  <c r="C429" i="159" s="1"/>
  <c r="C184" i="159"/>
  <c r="C408" i="159" s="1"/>
  <c r="C430" i="159" s="1"/>
  <c r="C185" i="159"/>
  <c r="C409" i="159" s="1"/>
  <c r="C431" i="159" s="1"/>
  <c r="C186" i="159"/>
  <c r="C410" i="159" s="1"/>
  <c r="C432" i="159" s="1"/>
  <c r="C187" i="159"/>
  <c r="C411" i="159" s="1"/>
  <c r="C433" i="159" s="1"/>
  <c r="C168" i="159"/>
  <c r="C392" i="159" s="1"/>
  <c r="C414" i="159" s="1"/>
  <c r="G157" i="159"/>
  <c r="G156" i="159"/>
  <c r="G160" i="159"/>
  <c r="G161" i="159"/>
  <c r="G153" i="159"/>
  <c r="G150" i="159"/>
  <c r="G576" i="117"/>
  <c r="G574" i="117"/>
  <c r="G144" i="117"/>
  <c r="G438" i="117"/>
  <c r="G437" i="117"/>
  <c r="G436" i="117"/>
  <c r="G435" i="117"/>
  <c r="G434" i="117"/>
  <c r="G429" i="117"/>
  <c r="G430" i="117"/>
  <c r="G431" i="117"/>
  <c r="G432" i="117"/>
  <c r="G433" i="117"/>
  <c r="G600" i="159"/>
  <c r="G594" i="159"/>
  <c r="G476" i="159"/>
  <c r="G474" i="159"/>
  <c r="G472" i="159"/>
  <c r="G469" i="159"/>
  <c r="G367" i="159"/>
  <c r="C55" i="159"/>
  <c r="C103" i="159" s="1"/>
  <c r="C125" i="159" s="1"/>
  <c r="C147" i="159" s="1"/>
  <c r="C299" i="159" s="1"/>
  <c r="C321" i="159" s="1"/>
  <c r="C343" i="159" s="1"/>
  <c r="C462" i="159" s="1"/>
  <c r="C504" i="159" s="1"/>
  <c r="C526" i="159" s="1"/>
  <c r="C548" i="159" s="1"/>
  <c r="C570" i="159" s="1"/>
  <c r="C592" i="159" s="1"/>
  <c r="C54" i="159"/>
  <c r="C102" i="159" s="1"/>
  <c r="C124" i="159" s="1"/>
  <c r="C146" i="159" s="1"/>
  <c r="C53" i="159"/>
  <c r="C101" i="159" s="1"/>
  <c r="C123" i="159" s="1"/>
  <c r="C145" i="159" s="1"/>
  <c r="C52" i="159"/>
  <c r="C100" i="159" s="1"/>
  <c r="C122" i="159" s="1"/>
  <c r="C144" i="159" s="1"/>
  <c r="C51" i="159"/>
  <c r="C99" i="159" s="1"/>
  <c r="C121" i="159" s="1"/>
  <c r="C143" i="159" s="1"/>
  <c r="C50" i="159"/>
  <c r="C98" i="159" s="1"/>
  <c r="C120" i="159" s="1"/>
  <c r="C142" i="159" s="1"/>
  <c r="C49" i="159"/>
  <c r="C97" i="159" s="1"/>
  <c r="C119" i="159" s="1"/>
  <c r="C141" i="159" s="1"/>
  <c r="C48" i="159"/>
  <c r="C96" i="159" s="1"/>
  <c r="C118" i="159" s="1"/>
  <c r="C140" i="159" s="1"/>
  <c r="C47" i="159"/>
  <c r="C95" i="159" s="1"/>
  <c r="C117" i="159" s="1"/>
  <c r="C139" i="159" s="1"/>
  <c r="C202" i="159" s="1"/>
  <c r="C224" i="159" s="1"/>
  <c r="C46" i="159"/>
  <c r="C94" i="159" s="1"/>
  <c r="C116" i="159" s="1"/>
  <c r="C138" i="159" s="1"/>
  <c r="C45" i="159"/>
  <c r="C93" i="159" s="1"/>
  <c r="C115" i="159" s="1"/>
  <c r="C137" i="159" s="1"/>
  <c r="C289" i="159" s="1"/>
  <c r="C311" i="159" s="1"/>
  <c r="C333" i="159" s="1"/>
  <c r="C452" i="159" s="1"/>
  <c r="C494" i="159" s="1"/>
  <c r="C516" i="159" s="1"/>
  <c r="C538" i="159" s="1"/>
  <c r="C560" i="159" s="1"/>
  <c r="C582" i="159" s="1"/>
  <c r="C44" i="159"/>
  <c r="C92" i="159" s="1"/>
  <c r="C114" i="159" s="1"/>
  <c r="C136" i="159" s="1"/>
  <c r="C43" i="159"/>
  <c r="C91" i="159" s="1"/>
  <c r="C113" i="159" s="1"/>
  <c r="C135" i="159" s="1"/>
  <c r="C42" i="159"/>
  <c r="C90" i="159" s="1"/>
  <c r="C112" i="159" s="1"/>
  <c r="C134" i="159" s="1"/>
  <c r="C41" i="159"/>
  <c r="C89" i="159" s="1"/>
  <c r="C111" i="159" s="1"/>
  <c r="C133" i="159" s="1"/>
  <c r="C285" i="159" s="1"/>
  <c r="C307" i="159" s="1"/>
  <c r="C329" i="159" s="1"/>
  <c r="C448" i="159" s="1"/>
  <c r="C490" i="159" s="1"/>
  <c r="C512" i="159" s="1"/>
  <c r="C534" i="159" s="1"/>
  <c r="C556" i="159" s="1"/>
  <c r="C578" i="159" s="1"/>
  <c r="C40" i="159"/>
  <c r="C88" i="159" s="1"/>
  <c r="C110" i="159" s="1"/>
  <c r="C132" i="159" s="1"/>
  <c r="C39" i="159"/>
  <c r="C87" i="159" s="1"/>
  <c r="C109" i="159" s="1"/>
  <c r="C131" i="159" s="1"/>
  <c r="C38" i="159"/>
  <c r="C86" i="159" s="1"/>
  <c r="C108" i="159" s="1"/>
  <c r="C130" i="159" s="1"/>
  <c r="C37" i="159"/>
  <c r="C85" i="159" s="1"/>
  <c r="C107" i="159" s="1"/>
  <c r="C129" i="159" s="1"/>
  <c r="C36" i="159"/>
  <c r="C84" i="159" s="1"/>
  <c r="C106" i="159" s="1"/>
  <c r="C128" i="159" s="1"/>
  <c r="G440" i="117"/>
  <c r="G425" i="117"/>
  <c r="G426" i="117"/>
  <c r="G427" i="117"/>
  <c r="G428" i="117"/>
  <c r="G413" i="117"/>
  <c r="G127" i="159" l="1"/>
  <c r="G76" i="161"/>
  <c r="G6" i="161" s="1"/>
  <c r="G8" i="161" s="1"/>
  <c r="B10" i="137" s="1"/>
  <c r="G163" i="160"/>
  <c r="G7" i="160" s="1"/>
  <c r="G243" i="160"/>
  <c r="G9" i="160" s="1"/>
  <c r="C394" i="159"/>
  <c r="C416" i="159" s="1"/>
  <c r="C393" i="159"/>
  <c r="C415" i="159" s="1"/>
  <c r="C351" i="159"/>
  <c r="C375" i="159" s="1"/>
  <c r="C365" i="159"/>
  <c r="C389" i="159" s="1"/>
  <c r="C355" i="159"/>
  <c r="C379" i="159" s="1"/>
  <c r="C63" i="159"/>
  <c r="C72" i="159"/>
  <c r="C71" i="159"/>
  <c r="C64" i="159"/>
  <c r="C74" i="159"/>
  <c r="C66" i="159"/>
  <c r="C73" i="159"/>
  <c r="C65" i="159"/>
  <c r="C58" i="159"/>
  <c r="C70" i="159"/>
  <c r="C62" i="159"/>
  <c r="C77" i="159"/>
  <c r="C69" i="159"/>
  <c r="C61" i="159"/>
  <c r="C76" i="159"/>
  <c r="C68" i="159"/>
  <c r="C60" i="159"/>
  <c r="C75" i="159"/>
  <c r="C67" i="159"/>
  <c r="C59" i="159"/>
  <c r="C281" i="159"/>
  <c r="C303" i="159" s="1"/>
  <c r="C325" i="159" s="1"/>
  <c r="C192" i="159"/>
  <c r="C214" i="159" s="1"/>
  <c r="C297" i="159"/>
  <c r="C319" i="159" s="1"/>
  <c r="C341" i="159" s="1"/>
  <c r="C208" i="159"/>
  <c r="C230" i="159" s="1"/>
  <c r="C291" i="159"/>
  <c r="C313" i="159" s="1"/>
  <c r="C335" i="159" s="1"/>
  <c r="G79" i="159"/>
  <c r="G5" i="159" s="1"/>
  <c r="C191" i="159"/>
  <c r="C213" i="159" s="1"/>
  <c r="C280" i="159"/>
  <c r="C302" i="159" s="1"/>
  <c r="C324" i="159" s="1"/>
  <c r="C290" i="159"/>
  <c r="C312" i="159" s="1"/>
  <c r="C334" i="159" s="1"/>
  <c r="C201" i="159"/>
  <c r="C223" i="159" s="1"/>
  <c r="C283" i="159"/>
  <c r="C305" i="159" s="1"/>
  <c r="C327" i="159" s="1"/>
  <c r="C194" i="159"/>
  <c r="C216" i="159" s="1"/>
  <c r="C295" i="159"/>
  <c r="C317" i="159" s="1"/>
  <c r="C339" i="159" s="1"/>
  <c r="C206" i="159"/>
  <c r="C228" i="159" s="1"/>
  <c r="C207" i="159"/>
  <c r="C229" i="159" s="1"/>
  <c r="C296" i="159"/>
  <c r="C318" i="159" s="1"/>
  <c r="C340" i="159" s="1"/>
  <c r="C287" i="159"/>
  <c r="C309" i="159" s="1"/>
  <c r="C331" i="159" s="1"/>
  <c r="C198" i="159"/>
  <c r="C220" i="159" s="1"/>
  <c r="C195" i="159"/>
  <c r="C217" i="159" s="1"/>
  <c r="C284" i="159"/>
  <c r="C306" i="159" s="1"/>
  <c r="C328" i="159" s="1"/>
  <c r="C293" i="159"/>
  <c r="C315" i="159" s="1"/>
  <c r="C337" i="159" s="1"/>
  <c r="C204" i="159"/>
  <c r="C226" i="159" s="1"/>
  <c r="C282" i="159"/>
  <c r="C304" i="159" s="1"/>
  <c r="C326" i="159" s="1"/>
  <c r="C193" i="159"/>
  <c r="C215" i="159" s="1"/>
  <c r="C286" i="159"/>
  <c r="C308" i="159" s="1"/>
  <c r="C330" i="159" s="1"/>
  <c r="C197" i="159"/>
  <c r="C219" i="159" s="1"/>
  <c r="C292" i="159"/>
  <c r="C314" i="159" s="1"/>
  <c r="C336" i="159" s="1"/>
  <c r="C203" i="159"/>
  <c r="C225" i="159" s="1"/>
  <c r="C294" i="159"/>
  <c r="C316" i="159" s="1"/>
  <c r="C338" i="159" s="1"/>
  <c r="C205" i="159"/>
  <c r="C227" i="159" s="1"/>
  <c r="C196" i="159"/>
  <c r="C218" i="159" s="1"/>
  <c r="C200" i="159"/>
  <c r="C222" i="159" s="1"/>
  <c r="C298" i="159"/>
  <c r="C320" i="159" s="1"/>
  <c r="C342" i="159" s="1"/>
  <c r="C209" i="159"/>
  <c r="C231" i="159" s="1"/>
  <c r="C288" i="159"/>
  <c r="C310" i="159" s="1"/>
  <c r="C332" i="159" s="1"/>
  <c r="C199" i="159"/>
  <c r="C221" i="159" s="1"/>
  <c r="C210" i="159"/>
  <c r="C232" i="159" s="1"/>
  <c r="G480" i="159"/>
  <c r="G8" i="159" s="1"/>
  <c r="G403" i="117"/>
  <c r="G404" i="117"/>
  <c r="G405" i="117"/>
  <c r="G406" i="117"/>
  <c r="G407" i="117"/>
  <c r="G410" i="117"/>
  <c r="G411" i="117"/>
  <c r="G412" i="117"/>
  <c r="G414" i="117"/>
  <c r="G415" i="117"/>
  <c r="G416" i="117"/>
  <c r="G417" i="117"/>
  <c r="G418" i="117"/>
  <c r="G419" i="117"/>
  <c r="G420" i="117"/>
  <c r="G421" i="117"/>
  <c r="G422" i="117"/>
  <c r="G106" i="158"/>
  <c r="G107" i="158"/>
  <c r="G108" i="158"/>
  <c r="G109" i="158"/>
  <c r="G110" i="158"/>
  <c r="G111" i="158"/>
  <c r="G112" i="158"/>
  <c r="G113" i="158"/>
  <c r="G89" i="158"/>
  <c r="G144" i="158"/>
  <c r="G124" i="158"/>
  <c r="G119" i="158"/>
  <c r="G99" i="158"/>
  <c r="G97" i="158"/>
  <c r="G95" i="158"/>
  <c r="G81" i="158"/>
  <c r="G25" i="158"/>
  <c r="G23" i="158"/>
  <c r="C21" i="158"/>
  <c r="C34" i="158" s="1"/>
  <c r="C39" i="158" s="1"/>
  <c r="C44" i="158" s="1"/>
  <c r="C20" i="158"/>
  <c r="C33" i="158" s="1"/>
  <c r="C38" i="158" s="1"/>
  <c r="C43" i="158" s="1"/>
  <c r="C63" i="158" s="1"/>
  <c r="C73" i="158" s="1"/>
  <c r="C78" i="158" s="1"/>
  <c r="C91" i="158" s="1"/>
  <c r="C121" i="158" s="1"/>
  <c r="C126" i="158" s="1"/>
  <c r="C131" i="158" s="1"/>
  <c r="C136" i="158" s="1"/>
  <c r="C141" i="158" s="1"/>
  <c r="C146" i="158" s="1"/>
  <c r="C151" i="158" s="1"/>
  <c r="C19" i="158"/>
  <c r="C32" i="158" s="1"/>
  <c r="C37" i="158" s="1"/>
  <c r="C42" i="158" s="1"/>
  <c r="G392" i="157"/>
  <c r="G289" i="157"/>
  <c r="G290" i="157"/>
  <c r="G286" i="157"/>
  <c r="G287" i="157"/>
  <c r="G288" i="157"/>
  <c r="G390" i="157"/>
  <c r="C379" i="157"/>
  <c r="C380" i="157"/>
  <c r="C381" i="157"/>
  <c r="C382" i="157"/>
  <c r="C383" i="157"/>
  <c r="C384" i="157"/>
  <c r="C385" i="157"/>
  <c r="C386" i="157"/>
  <c r="C387" i="157"/>
  <c r="C388" i="157"/>
  <c r="C378" i="157"/>
  <c r="C314" i="157"/>
  <c r="C315" i="157"/>
  <c r="C316" i="157"/>
  <c r="C317" i="157"/>
  <c r="C318" i="157"/>
  <c r="C319" i="157"/>
  <c r="C320" i="157"/>
  <c r="C321" i="157"/>
  <c r="C322" i="157"/>
  <c r="C323" i="157"/>
  <c r="C313" i="157"/>
  <c r="G300" i="157"/>
  <c r="G297" i="157"/>
  <c r="G298" i="157"/>
  <c r="G299" i="157"/>
  <c r="G301" i="157"/>
  <c r="G302" i="157"/>
  <c r="G303" i="157"/>
  <c r="G285" i="157"/>
  <c r="G291" i="157"/>
  <c r="G279" i="157"/>
  <c r="G268" i="157"/>
  <c r="G256" i="157"/>
  <c r="G258" i="157"/>
  <c r="G259" i="157"/>
  <c r="G260" i="157"/>
  <c r="G261" i="157"/>
  <c r="G262" i="157"/>
  <c r="G263" i="157"/>
  <c r="G264" i="157"/>
  <c r="G265" i="157"/>
  <c r="G266" i="157"/>
  <c r="G267" i="157"/>
  <c r="G255" i="157"/>
  <c r="G243" i="157"/>
  <c r="G240" i="157"/>
  <c r="G241" i="157"/>
  <c r="G242" i="157"/>
  <c r="G244" i="157"/>
  <c r="G246" i="157"/>
  <c r="G247" i="157"/>
  <c r="G248" i="157"/>
  <c r="G249" i="157"/>
  <c r="G250" i="157"/>
  <c r="G251" i="157"/>
  <c r="G252" i="157"/>
  <c r="G253" i="157"/>
  <c r="G254" i="157"/>
  <c r="G269" i="157"/>
  <c r="G270" i="157"/>
  <c r="G239" i="157"/>
  <c r="G271" i="157"/>
  <c r="G273" i="157"/>
  <c r="G274" i="157"/>
  <c r="G275" i="157"/>
  <c r="G276" i="157"/>
  <c r="G277" i="157"/>
  <c r="G278" i="157"/>
  <c r="G281" i="157"/>
  <c r="G282" i="157"/>
  <c r="G283" i="157"/>
  <c r="G218" i="157"/>
  <c r="G435" i="157"/>
  <c r="G199" i="157"/>
  <c r="G193" i="157"/>
  <c r="C193" i="157"/>
  <c r="C197" i="157" s="1"/>
  <c r="G196" i="157"/>
  <c r="C192" i="157"/>
  <c r="C196" i="157" s="1"/>
  <c r="G185" i="157"/>
  <c r="G184" i="157"/>
  <c r="G125" i="157"/>
  <c r="C125" i="157"/>
  <c r="C124" i="157"/>
  <c r="C128" i="157" s="1"/>
  <c r="G92" i="157"/>
  <c r="G91" i="157"/>
  <c r="G41" i="157"/>
  <c r="C37" i="157"/>
  <c r="C58" i="157" s="1"/>
  <c r="C71" i="157" s="1"/>
  <c r="C84" i="157" s="1"/>
  <c r="C142" i="157" s="1"/>
  <c r="C168" i="157" s="1"/>
  <c r="C181" i="157" s="1"/>
  <c r="C36" i="157"/>
  <c r="C57" i="157" s="1"/>
  <c r="C70" i="157" s="1"/>
  <c r="C83" i="157" s="1"/>
  <c r="C35" i="157"/>
  <c r="C56" i="157" s="1"/>
  <c r="C69" i="157" s="1"/>
  <c r="C82" i="157" s="1"/>
  <c r="C34" i="157"/>
  <c r="C55" i="157" s="1"/>
  <c r="C68" i="157" s="1"/>
  <c r="C81" i="157" s="1"/>
  <c r="C33" i="157"/>
  <c r="C54" i="157" s="1"/>
  <c r="C67" i="157" s="1"/>
  <c r="C80" i="157" s="1"/>
  <c r="C138" i="157" s="1"/>
  <c r="C164" i="157" s="1"/>
  <c r="C177" i="157" s="1"/>
  <c r="C32" i="157"/>
  <c r="C53" i="157" s="1"/>
  <c r="C66" i="157" s="1"/>
  <c r="C79" i="157" s="1"/>
  <c r="C101" i="157" s="1"/>
  <c r="C114" i="157" s="1"/>
  <c r="C31" i="157"/>
  <c r="C52" i="157" s="1"/>
  <c r="C65" i="157" s="1"/>
  <c r="C78" i="157" s="1"/>
  <c r="C30" i="157"/>
  <c r="C51" i="157" s="1"/>
  <c r="C64" i="157" s="1"/>
  <c r="C77" i="157" s="1"/>
  <c r="C29" i="157"/>
  <c r="C50" i="157" s="1"/>
  <c r="C63" i="157" s="1"/>
  <c r="C76" i="157" s="1"/>
  <c r="C134" i="157" s="1"/>
  <c r="C160" i="157" s="1"/>
  <c r="C173" i="157" s="1"/>
  <c r="C28" i="157"/>
  <c r="C49" i="157" s="1"/>
  <c r="C62" i="157" s="1"/>
  <c r="C75" i="157" s="1"/>
  <c r="C27" i="157"/>
  <c r="C48" i="157" s="1"/>
  <c r="C61" i="157" s="1"/>
  <c r="C74" i="157" s="1"/>
  <c r="G140" i="117"/>
  <c r="G81" i="156"/>
  <c r="G129" i="158" l="1"/>
  <c r="G396" i="157"/>
  <c r="G312" i="157"/>
  <c r="G338" i="157"/>
  <c r="G325" i="157"/>
  <c r="C185" i="157"/>
  <c r="C189" i="157" s="1"/>
  <c r="C129" i="157"/>
  <c r="G118" i="117"/>
  <c r="G10" i="160"/>
  <c r="B9" i="137" s="1"/>
  <c r="C451" i="159"/>
  <c r="C493" i="159" s="1"/>
  <c r="C515" i="159" s="1"/>
  <c r="C537" i="159" s="1"/>
  <c r="C559" i="159" s="1"/>
  <c r="C581" i="159" s="1"/>
  <c r="C354" i="159"/>
  <c r="C378" i="159" s="1"/>
  <c r="C455" i="159"/>
  <c r="C497" i="159" s="1"/>
  <c r="C519" i="159" s="1"/>
  <c r="C541" i="159" s="1"/>
  <c r="C563" i="159" s="1"/>
  <c r="C585" i="159" s="1"/>
  <c r="C358" i="159"/>
  <c r="C382" i="159" s="1"/>
  <c r="C450" i="159"/>
  <c r="C492" i="159" s="1"/>
  <c r="C514" i="159" s="1"/>
  <c r="C536" i="159" s="1"/>
  <c r="C558" i="159" s="1"/>
  <c r="C580" i="159" s="1"/>
  <c r="C353" i="159"/>
  <c r="C377" i="159" s="1"/>
  <c r="C453" i="159"/>
  <c r="C495" i="159" s="1"/>
  <c r="C517" i="159" s="1"/>
  <c r="C539" i="159" s="1"/>
  <c r="C561" i="159" s="1"/>
  <c r="C583" i="159" s="1"/>
  <c r="C356" i="159"/>
  <c r="C380" i="159" s="1"/>
  <c r="C444" i="159"/>
  <c r="C486" i="159" s="1"/>
  <c r="C508" i="159" s="1"/>
  <c r="C530" i="159" s="1"/>
  <c r="C552" i="159" s="1"/>
  <c r="C574" i="159" s="1"/>
  <c r="C347" i="159"/>
  <c r="C371" i="159" s="1"/>
  <c r="C459" i="159"/>
  <c r="C501" i="159" s="1"/>
  <c r="C523" i="159" s="1"/>
  <c r="C545" i="159" s="1"/>
  <c r="C567" i="159" s="1"/>
  <c r="C589" i="159" s="1"/>
  <c r="C362" i="159"/>
  <c r="C386" i="159" s="1"/>
  <c r="C443" i="159"/>
  <c r="C485" i="159" s="1"/>
  <c r="C507" i="159" s="1"/>
  <c r="C529" i="159" s="1"/>
  <c r="C551" i="159" s="1"/>
  <c r="C573" i="159" s="1"/>
  <c r="C346" i="159"/>
  <c r="C370" i="159" s="1"/>
  <c r="C449" i="159"/>
  <c r="C491" i="159" s="1"/>
  <c r="C513" i="159" s="1"/>
  <c r="C535" i="159" s="1"/>
  <c r="C557" i="159" s="1"/>
  <c r="C579" i="159" s="1"/>
  <c r="C352" i="159"/>
  <c r="C376" i="159" s="1"/>
  <c r="C457" i="159"/>
  <c r="C499" i="159" s="1"/>
  <c r="C521" i="159" s="1"/>
  <c r="C543" i="159" s="1"/>
  <c r="C565" i="159" s="1"/>
  <c r="C587" i="159" s="1"/>
  <c r="C360" i="159"/>
  <c r="C384" i="159" s="1"/>
  <c r="C447" i="159"/>
  <c r="C489" i="159" s="1"/>
  <c r="C511" i="159" s="1"/>
  <c r="C533" i="159" s="1"/>
  <c r="C555" i="159" s="1"/>
  <c r="C577" i="159" s="1"/>
  <c r="C350" i="159"/>
  <c r="C374" i="159" s="1"/>
  <c r="C445" i="159"/>
  <c r="C487" i="159" s="1"/>
  <c r="C509" i="159" s="1"/>
  <c r="C531" i="159" s="1"/>
  <c r="C553" i="159" s="1"/>
  <c r="C575" i="159" s="1"/>
  <c r="C348" i="159"/>
  <c r="C372" i="159" s="1"/>
  <c r="C461" i="159"/>
  <c r="C503" i="159" s="1"/>
  <c r="C525" i="159" s="1"/>
  <c r="C547" i="159" s="1"/>
  <c r="C569" i="159" s="1"/>
  <c r="C591" i="159" s="1"/>
  <c r="C364" i="159"/>
  <c r="C388" i="159" s="1"/>
  <c r="C458" i="159"/>
  <c r="C500" i="159" s="1"/>
  <c r="C522" i="159" s="1"/>
  <c r="C544" i="159" s="1"/>
  <c r="C566" i="159" s="1"/>
  <c r="C588" i="159" s="1"/>
  <c r="C361" i="159"/>
  <c r="C385" i="159" s="1"/>
  <c r="C446" i="159"/>
  <c r="C488" i="159" s="1"/>
  <c r="C510" i="159" s="1"/>
  <c r="C532" i="159" s="1"/>
  <c r="C554" i="159" s="1"/>
  <c r="C576" i="159" s="1"/>
  <c r="C349" i="159"/>
  <c r="C373" i="159" s="1"/>
  <c r="C460" i="159"/>
  <c r="C502" i="159" s="1"/>
  <c r="C524" i="159" s="1"/>
  <c r="C546" i="159" s="1"/>
  <c r="C568" i="159" s="1"/>
  <c r="C590" i="159" s="1"/>
  <c r="C363" i="159"/>
  <c r="C387" i="159" s="1"/>
  <c r="C456" i="159"/>
  <c r="C498" i="159" s="1"/>
  <c r="C520" i="159" s="1"/>
  <c r="C542" i="159" s="1"/>
  <c r="C564" i="159" s="1"/>
  <c r="C586" i="159" s="1"/>
  <c r="C359" i="159"/>
  <c r="C383" i="159" s="1"/>
  <c r="C454" i="159"/>
  <c r="C496" i="159" s="1"/>
  <c r="C518" i="159" s="1"/>
  <c r="C540" i="159" s="1"/>
  <c r="C562" i="159" s="1"/>
  <c r="C584" i="159" s="1"/>
  <c r="C357" i="159"/>
  <c r="C381" i="159" s="1"/>
  <c r="G163" i="159"/>
  <c r="G6" i="159" s="1"/>
  <c r="C68" i="158"/>
  <c r="G149" i="158"/>
  <c r="C64" i="158"/>
  <c r="C54" i="158"/>
  <c r="C59" i="158" s="1"/>
  <c r="C53" i="158"/>
  <c r="C58" i="158" s="1"/>
  <c r="G115" i="158"/>
  <c r="G8" i="158" s="1"/>
  <c r="G46" i="158"/>
  <c r="G6" i="158" s="1"/>
  <c r="G27" i="158"/>
  <c r="G5" i="158" s="1"/>
  <c r="C52" i="158"/>
  <c r="C57" i="158" s="1"/>
  <c r="C62" i="158"/>
  <c r="C328" i="157"/>
  <c r="C341" i="157" s="1"/>
  <c r="C354" i="157" s="1"/>
  <c r="C367" i="157" s="1"/>
  <c r="C399" i="157" s="1"/>
  <c r="C412" i="157" s="1"/>
  <c r="C425" i="157" s="1"/>
  <c r="C336" i="157"/>
  <c r="C349" i="157" s="1"/>
  <c r="C362" i="157" s="1"/>
  <c r="C375" i="157" s="1"/>
  <c r="C407" i="157" s="1"/>
  <c r="C420" i="157" s="1"/>
  <c r="C433" i="157" s="1"/>
  <c r="C332" i="157"/>
  <c r="C345" i="157" s="1"/>
  <c r="C358" i="157" s="1"/>
  <c r="C371" i="157" s="1"/>
  <c r="C403" i="157" s="1"/>
  <c r="C416" i="157" s="1"/>
  <c r="C429" i="157" s="1"/>
  <c r="G308" i="157"/>
  <c r="G8" i="157" s="1"/>
  <c r="C151" i="157"/>
  <c r="C155" i="157"/>
  <c r="C147" i="157"/>
  <c r="G188" i="157"/>
  <c r="G124" i="157"/>
  <c r="C140" i="157"/>
  <c r="C104" i="157"/>
  <c r="C117" i="157" s="1"/>
  <c r="C97" i="157"/>
  <c r="C110" i="157" s="1"/>
  <c r="C133" i="157"/>
  <c r="C132" i="157"/>
  <c r="C96" i="157"/>
  <c r="C109" i="157" s="1"/>
  <c r="C136" i="157"/>
  <c r="C100" i="157"/>
  <c r="C113" i="157" s="1"/>
  <c r="C98" i="157"/>
  <c r="C111" i="157" s="1"/>
  <c r="C102" i="157"/>
  <c r="C115" i="157" s="1"/>
  <c r="C106" i="157"/>
  <c r="C119" i="157" s="1"/>
  <c r="C135" i="157"/>
  <c r="C99" i="157"/>
  <c r="C112" i="157" s="1"/>
  <c r="G43" i="157"/>
  <c r="G5" i="157" s="1"/>
  <c r="C141" i="157"/>
  <c r="C105" i="157"/>
  <c r="C118" i="157" s="1"/>
  <c r="C139" i="157"/>
  <c r="C103" i="157"/>
  <c r="C116" i="157" s="1"/>
  <c r="C137" i="157"/>
  <c r="G192" i="157"/>
  <c r="C184" i="157"/>
  <c r="C188" i="157" s="1"/>
  <c r="G197" i="157"/>
  <c r="G129" i="157"/>
  <c r="G295" i="156"/>
  <c r="G297" i="156"/>
  <c r="G299" i="156"/>
  <c r="G283" i="156"/>
  <c r="G285" i="156"/>
  <c r="G287" i="156"/>
  <c r="G289" i="156"/>
  <c r="G291" i="156"/>
  <c r="G293" i="156"/>
  <c r="G281" i="156"/>
  <c r="G279" i="156"/>
  <c r="G269" i="156"/>
  <c r="G274" i="156"/>
  <c r="G275" i="156"/>
  <c r="G276" i="156"/>
  <c r="G277" i="156"/>
  <c r="G270" i="156"/>
  <c r="G271" i="156"/>
  <c r="G223" i="156"/>
  <c r="G266" i="156"/>
  <c r="G265" i="156"/>
  <c r="G262" i="156"/>
  <c r="G359" i="117"/>
  <c r="G138" i="156"/>
  <c r="G147" i="156"/>
  <c r="G217" i="156"/>
  <c r="C217" i="156"/>
  <c r="C221" i="156" s="1"/>
  <c r="C216" i="156"/>
  <c r="C220" i="156" s="1"/>
  <c r="G209" i="156"/>
  <c r="G207" i="156"/>
  <c r="G206" i="156"/>
  <c r="G150" i="156"/>
  <c r="G146" i="156"/>
  <c r="C138" i="156"/>
  <c r="G137" i="156"/>
  <c r="C137" i="156"/>
  <c r="G102" i="156"/>
  <c r="G101" i="156"/>
  <c r="C41" i="156"/>
  <c r="C64" i="156" s="1"/>
  <c r="C79" i="156" s="1"/>
  <c r="C94" i="156" s="1"/>
  <c r="C40" i="156"/>
  <c r="C63" i="156" s="1"/>
  <c r="C78" i="156" s="1"/>
  <c r="C93" i="156" s="1"/>
  <c r="C39" i="156"/>
  <c r="C62" i="156" s="1"/>
  <c r="C77" i="156" s="1"/>
  <c r="C92" i="156" s="1"/>
  <c r="C38" i="156"/>
  <c r="C61" i="156" s="1"/>
  <c r="C76" i="156" s="1"/>
  <c r="C91" i="156" s="1"/>
  <c r="C37" i="156"/>
  <c r="C60" i="156" s="1"/>
  <c r="C75" i="156" s="1"/>
  <c r="C90" i="156" s="1"/>
  <c r="C36" i="156"/>
  <c r="C59" i="156" s="1"/>
  <c r="C74" i="156" s="1"/>
  <c r="C89" i="156" s="1"/>
  <c r="C168" i="156" s="1"/>
  <c r="C183" i="156" s="1"/>
  <c r="C198" i="156" s="1"/>
  <c r="C35" i="156"/>
  <c r="C58" i="156" s="1"/>
  <c r="C73" i="156" s="1"/>
  <c r="C88" i="156" s="1"/>
  <c r="C34" i="156"/>
  <c r="C57" i="156" s="1"/>
  <c r="C72" i="156" s="1"/>
  <c r="C87" i="156" s="1"/>
  <c r="C111" i="156" s="1"/>
  <c r="C126" i="156" s="1"/>
  <c r="C33" i="156"/>
  <c r="C56" i="156" s="1"/>
  <c r="C71" i="156" s="1"/>
  <c r="C86" i="156" s="1"/>
  <c r="C32" i="156"/>
  <c r="C55" i="156" s="1"/>
  <c r="C70" i="156" s="1"/>
  <c r="C85" i="156" s="1"/>
  <c r="C31" i="156"/>
  <c r="C54" i="156" s="1"/>
  <c r="C69" i="156" s="1"/>
  <c r="C84" i="156" s="1"/>
  <c r="C163" i="156" s="1"/>
  <c r="C178" i="156" s="1"/>
  <c r="C193" i="156" s="1"/>
  <c r="C30" i="156"/>
  <c r="C53" i="156" s="1"/>
  <c r="C68" i="156" s="1"/>
  <c r="C83" i="156" s="1"/>
  <c r="C107" i="156" s="1"/>
  <c r="C122" i="156" s="1"/>
  <c r="C29" i="156"/>
  <c r="C52" i="156" s="1"/>
  <c r="C67" i="156" s="1"/>
  <c r="C82" i="156" s="1"/>
  <c r="G395" i="117"/>
  <c r="G396" i="117"/>
  <c r="C343" i="117"/>
  <c r="C352" i="117" s="1"/>
  <c r="C344" i="117"/>
  <c r="C353" i="117" s="1"/>
  <c r="C345" i="117"/>
  <c r="C354" i="117" s="1"/>
  <c r="C346" i="117"/>
  <c r="C355" i="117" s="1"/>
  <c r="C347" i="117"/>
  <c r="C356" i="117" s="1"/>
  <c r="C348" i="117"/>
  <c r="C357" i="117" s="1"/>
  <c r="C342" i="117"/>
  <c r="C351" i="117" s="1"/>
  <c r="G226" i="117"/>
  <c r="C208" i="117"/>
  <c r="C217" i="117" s="1"/>
  <c r="C209" i="117"/>
  <c r="C218" i="117" s="1"/>
  <c r="C210" i="117"/>
  <c r="C219" i="117" s="1"/>
  <c r="C211" i="117"/>
  <c r="C220" i="117" s="1"/>
  <c r="C212" i="117"/>
  <c r="C221" i="117" s="1"/>
  <c r="C213" i="117"/>
  <c r="C222" i="117" s="1"/>
  <c r="C214" i="117"/>
  <c r="C223" i="117" s="1"/>
  <c r="C206" i="156" l="1"/>
  <c r="C212" i="156" s="1"/>
  <c r="C142" i="156"/>
  <c r="C207" i="156"/>
  <c r="C213" i="156" s="1"/>
  <c r="C143" i="156"/>
  <c r="G139" i="158"/>
  <c r="G134" i="158"/>
  <c r="G409" i="157"/>
  <c r="G437" i="157" s="1"/>
  <c r="G9" i="157" s="1"/>
  <c r="G351" i="157"/>
  <c r="G364" i="157"/>
  <c r="G435" i="159"/>
  <c r="G7" i="159" s="1"/>
  <c r="G602" i="159"/>
  <c r="G9" i="159" s="1"/>
  <c r="C72" i="158"/>
  <c r="C77" i="158" s="1"/>
  <c r="C90" i="158" s="1"/>
  <c r="C120" i="158" s="1"/>
  <c r="C125" i="158" s="1"/>
  <c r="C130" i="158" s="1"/>
  <c r="C135" i="158" s="1"/>
  <c r="C140" i="158" s="1"/>
  <c r="C145" i="158" s="1"/>
  <c r="C150" i="158" s="1"/>
  <c r="C67" i="158"/>
  <c r="C74" i="158"/>
  <c r="C79" i="158" s="1"/>
  <c r="C92" i="158" s="1"/>
  <c r="C122" i="158" s="1"/>
  <c r="C127" i="158" s="1"/>
  <c r="C132" i="158" s="1"/>
  <c r="C137" i="158" s="1"/>
  <c r="C142" i="158" s="1"/>
  <c r="C147" i="158" s="1"/>
  <c r="C152" i="158" s="1"/>
  <c r="C69" i="158"/>
  <c r="C166" i="157"/>
  <c r="C179" i="157" s="1"/>
  <c r="C334" i="157" s="1"/>
  <c r="C347" i="157" s="1"/>
  <c r="C360" i="157" s="1"/>
  <c r="C373" i="157" s="1"/>
  <c r="C405" i="157" s="1"/>
  <c r="C418" i="157" s="1"/>
  <c r="C431" i="157" s="1"/>
  <c r="C153" i="157"/>
  <c r="C158" i="157"/>
  <c r="C171" i="157" s="1"/>
  <c r="C326" i="157" s="1"/>
  <c r="C339" i="157" s="1"/>
  <c r="C352" i="157" s="1"/>
  <c r="C365" i="157" s="1"/>
  <c r="C397" i="157" s="1"/>
  <c r="C410" i="157" s="1"/>
  <c r="C423" i="157" s="1"/>
  <c r="C145" i="157"/>
  <c r="C163" i="157"/>
  <c r="C176" i="157" s="1"/>
  <c r="C331" i="157" s="1"/>
  <c r="C344" i="157" s="1"/>
  <c r="C357" i="157" s="1"/>
  <c r="C370" i="157" s="1"/>
  <c r="C402" i="157" s="1"/>
  <c r="C415" i="157" s="1"/>
  <c r="C428" i="157" s="1"/>
  <c r="C150" i="157"/>
  <c r="C159" i="157"/>
  <c r="C172" i="157" s="1"/>
  <c r="C327" i="157" s="1"/>
  <c r="C340" i="157" s="1"/>
  <c r="C353" i="157" s="1"/>
  <c r="C366" i="157" s="1"/>
  <c r="C398" i="157" s="1"/>
  <c r="C411" i="157" s="1"/>
  <c r="C424" i="157" s="1"/>
  <c r="C146" i="157"/>
  <c r="C167" i="157"/>
  <c r="C180" i="157" s="1"/>
  <c r="C335" i="157" s="1"/>
  <c r="C348" i="157" s="1"/>
  <c r="C361" i="157" s="1"/>
  <c r="C374" i="157" s="1"/>
  <c r="C406" i="157" s="1"/>
  <c r="C419" i="157" s="1"/>
  <c r="C432" i="157" s="1"/>
  <c r="C154" i="157"/>
  <c r="C165" i="157"/>
  <c r="C178" i="157" s="1"/>
  <c r="C333" i="157" s="1"/>
  <c r="C346" i="157" s="1"/>
  <c r="C359" i="157" s="1"/>
  <c r="C372" i="157" s="1"/>
  <c r="C404" i="157" s="1"/>
  <c r="C417" i="157" s="1"/>
  <c r="C430" i="157" s="1"/>
  <c r="C152" i="157"/>
  <c r="C162" i="157"/>
  <c r="C175" i="157" s="1"/>
  <c r="C330" i="157" s="1"/>
  <c r="C343" i="157" s="1"/>
  <c r="C356" i="157" s="1"/>
  <c r="C369" i="157" s="1"/>
  <c r="C401" i="157" s="1"/>
  <c r="C414" i="157" s="1"/>
  <c r="C427" i="157" s="1"/>
  <c r="C149" i="157"/>
  <c r="C161" i="157"/>
  <c r="C174" i="157" s="1"/>
  <c r="C329" i="157" s="1"/>
  <c r="C342" i="157" s="1"/>
  <c r="C355" i="157" s="1"/>
  <c r="C368" i="157" s="1"/>
  <c r="C400" i="157" s="1"/>
  <c r="C413" i="157" s="1"/>
  <c r="C426" i="157" s="1"/>
  <c r="C148" i="157"/>
  <c r="G128" i="157"/>
  <c r="G86" i="157"/>
  <c r="G6" i="157" s="1"/>
  <c r="G189" i="157"/>
  <c r="C313" i="156"/>
  <c r="C328" i="156" s="1"/>
  <c r="C343" i="156" s="1"/>
  <c r="C358" i="156" s="1"/>
  <c r="C373" i="156" s="1"/>
  <c r="C388" i="156" s="1"/>
  <c r="C403" i="156" s="1"/>
  <c r="C418" i="156" s="1"/>
  <c r="C314" i="156"/>
  <c r="C312" i="156"/>
  <c r="C306" i="156"/>
  <c r="C311" i="156"/>
  <c r="C310" i="156"/>
  <c r="C317" i="156"/>
  <c r="C309" i="156"/>
  <c r="C318" i="156"/>
  <c r="C316" i="156"/>
  <c r="C308" i="156"/>
  <c r="C323" i="156" s="1"/>
  <c r="C338" i="156" s="1"/>
  <c r="C353" i="156" s="1"/>
  <c r="C368" i="156" s="1"/>
  <c r="C383" i="156" s="1"/>
  <c r="C398" i="156" s="1"/>
  <c r="C413" i="156" s="1"/>
  <c r="C315" i="156"/>
  <c r="C307" i="156"/>
  <c r="G221" i="156"/>
  <c r="C171" i="156"/>
  <c r="C186" i="156" s="1"/>
  <c r="C201" i="156" s="1"/>
  <c r="C116" i="156"/>
  <c r="C131" i="156" s="1"/>
  <c r="C108" i="156"/>
  <c r="C123" i="156" s="1"/>
  <c r="C162" i="156"/>
  <c r="C177" i="156" s="1"/>
  <c r="C192" i="156" s="1"/>
  <c r="G96" i="156"/>
  <c r="G6" i="156" s="1"/>
  <c r="C110" i="156"/>
  <c r="C125" i="156" s="1"/>
  <c r="C165" i="156"/>
  <c r="C180" i="156" s="1"/>
  <c r="C195" i="156" s="1"/>
  <c r="C106" i="156"/>
  <c r="C121" i="156" s="1"/>
  <c r="C161" i="156"/>
  <c r="C176" i="156" s="1"/>
  <c r="C191" i="156" s="1"/>
  <c r="C173" i="156"/>
  <c r="C188" i="156" s="1"/>
  <c r="C203" i="156" s="1"/>
  <c r="C118" i="156"/>
  <c r="C133" i="156" s="1"/>
  <c r="C169" i="156"/>
  <c r="C184" i="156" s="1"/>
  <c r="C199" i="156" s="1"/>
  <c r="C114" i="156"/>
  <c r="C129" i="156" s="1"/>
  <c r="C167" i="156"/>
  <c r="C182" i="156" s="1"/>
  <c r="C197" i="156" s="1"/>
  <c r="C112" i="156"/>
  <c r="C127" i="156" s="1"/>
  <c r="C113" i="156"/>
  <c r="C128" i="156" s="1"/>
  <c r="G47" i="156"/>
  <c r="G5" i="156" s="1"/>
  <c r="C170" i="156"/>
  <c r="C185" i="156" s="1"/>
  <c r="C200" i="156" s="1"/>
  <c r="C115" i="156"/>
  <c r="C130" i="156" s="1"/>
  <c r="C166" i="156"/>
  <c r="C181" i="156" s="1"/>
  <c r="C196" i="156" s="1"/>
  <c r="C117" i="156"/>
  <c r="C132" i="156" s="1"/>
  <c r="C172" i="156"/>
  <c r="C187" i="156" s="1"/>
  <c r="C202" i="156" s="1"/>
  <c r="C164" i="156"/>
  <c r="C179" i="156" s="1"/>
  <c r="C194" i="156" s="1"/>
  <c r="C109" i="156"/>
  <c r="C124" i="156" s="1"/>
  <c r="G301" i="156"/>
  <c r="G8" i="156" s="1"/>
  <c r="G220" i="156"/>
  <c r="G216" i="156"/>
  <c r="G350" i="117"/>
  <c r="C322" i="117"/>
  <c r="C333" i="117" s="1"/>
  <c r="C326" i="117"/>
  <c r="C337" i="117" s="1"/>
  <c r="C328" i="117"/>
  <c r="C339" i="117" s="1"/>
  <c r="C327" i="117"/>
  <c r="C338" i="117" s="1"/>
  <c r="C325" i="117"/>
  <c r="C336" i="117" s="1"/>
  <c r="C324" i="117"/>
  <c r="C335" i="117" s="1"/>
  <c r="C323" i="117"/>
  <c r="C334" i="117" s="1"/>
  <c r="G116" i="117"/>
  <c r="G155" i="158" l="1"/>
  <c r="G9" i="158" s="1"/>
  <c r="G546" i="117"/>
  <c r="G524" i="117"/>
  <c r="G10" i="159"/>
  <c r="B32" i="137" s="1"/>
  <c r="G83" i="158"/>
  <c r="G7" i="158" s="1"/>
  <c r="G10" i="158" s="1"/>
  <c r="B7" i="137" s="1"/>
  <c r="G212" i="156"/>
  <c r="G142" i="156"/>
  <c r="G213" i="156"/>
  <c r="G143" i="156"/>
  <c r="G201" i="157"/>
  <c r="G7" i="157" s="1"/>
  <c r="G10" i="157" s="1"/>
  <c r="B11" i="137" s="1"/>
  <c r="C331" i="156"/>
  <c r="C346" i="156" s="1"/>
  <c r="C361" i="156" s="1"/>
  <c r="C376" i="156" s="1"/>
  <c r="C391" i="156" s="1"/>
  <c r="C406" i="156" s="1"/>
  <c r="C421" i="156" s="1"/>
  <c r="C325" i="156"/>
  <c r="C340" i="156" s="1"/>
  <c r="C355" i="156" s="1"/>
  <c r="C370" i="156" s="1"/>
  <c r="C385" i="156" s="1"/>
  <c r="C400" i="156" s="1"/>
  <c r="C415" i="156" s="1"/>
  <c r="C330" i="156"/>
  <c r="C345" i="156" s="1"/>
  <c r="C360" i="156" s="1"/>
  <c r="C375" i="156" s="1"/>
  <c r="C390" i="156" s="1"/>
  <c r="C405" i="156" s="1"/>
  <c r="C420" i="156" s="1"/>
  <c r="C329" i="156"/>
  <c r="C344" i="156" s="1"/>
  <c r="C359" i="156" s="1"/>
  <c r="C374" i="156" s="1"/>
  <c r="C389" i="156" s="1"/>
  <c r="C404" i="156" s="1"/>
  <c r="C419" i="156" s="1"/>
  <c r="C333" i="156"/>
  <c r="C348" i="156" s="1"/>
  <c r="C363" i="156" s="1"/>
  <c r="C378" i="156" s="1"/>
  <c r="C393" i="156" s="1"/>
  <c r="C408" i="156" s="1"/>
  <c r="C423" i="156" s="1"/>
  <c r="C332" i="156"/>
  <c r="C347" i="156" s="1"/>
  <c r="C362" i="156" s="1"/>
  <c r="C377" i="156" s="1"/>
  <c r="C392" i="156" s="1"/>
  <c r="C407" i="156" s="1"/>
  <c r="C422" i="156" s="1"/>
  <c r="C321" i="156"/>
  <c r="C336" i="156" s="1"/>
  <c r="C351" i="156" s="1"/>
  <c r="C366" i="156" s="1"/>
  <c r="C381" i="156" s="1"/>
  <c r="C396" i="156" s="1"/>
  <c r="C411" i="156" s="1"/>
  <c r="C322" i="156"/>
  <c r="C337" i="156" s="1"/>
  <c r="C352" i="156" s="1"/>
  <c r="C367" i="156" s="1"/>
  <c r="C382" i="156" s="1"/>
  <c r="C397" i="156" s="1"/>
  <c r="C412" i="156" s="1"/>
  <c r="C324" i="156"/>
  <c r="C339" i="156" s="1"/>
  <c r="C354" i="156" s="1"/>
  <c r="C369" i="156" s="1"/>
  <c r="C384" i="156" s="1"/>
  <c r="C399" i="156" s="1"/>
  <c r="C414" i="156" s="1"/>
  <c r="C326" i="156"/>
  <c r="C341" i="156" s="1"/>
  <c r="C356" i="156" s="1"/>
  <c r="C371" i="156" s="1"/>
  <c r="C386" i="156" s="1"/>
  <c r="C401" i="156" s="1"/>
  <c r="C416" i="156" s="1"/>
  <c r="C327" i="156"/>
  <c r="C342" i="156" s="1"/>
  <c r="C357" i="156" s="1"/>
  <c r="C372" i="156" s="1"/>
  <c r="C387" i="156" s="1"/>
  <c r="C402" i="156" s="1"/>
  <c r="C417" i="156" s="1"/>
  <c r="C37" i="117"/>
  <c r="C69" i="117" s="1"/>
  <c r="C95" i="117" s="1"/>
  <c r="C120" i="117" s="1"/>
  <c r="C38" i="117"/>
  <c r="C70" i="117" s="1"/>
  <c r="C96" i="117" s="1"/>
  <c r="C121" i="117" s="1"/>
  <c r="C39" i="117"/>
  <c r="C71" i="117" s="1"/>
  <c r="C97" i="117" s="1"/>
  <c r="C122" i="117" s="1"/>
  <c r="C40" i="117"/>
  <c r="C72" i="117" s="1"/>
  <c r="C98" i="117" s="1"/>
  <c r="C123" i="117" s="1"/>
  <c r="C41" i="117"/>
  <c r="C73" i="117" s="1"/>
  <c r="C99" i="117" s="1"/>
  <c r="C124" i="117" s="1"/>
  <c r="C42" i="117"/>
  <c r="C74" i="117" s="1"/>
  <c r="C100" i="117" s="1"/>
  <c r="C125" i="117" s="1"/>
  <c r="C43" i="117"/>
  <c r="C75" i="117" s="1"/>
  <c r="C101" i="117" s="1"/>
  <c r="C126" i="117" s="1"/>
  <c r="C44" i="117"/>
  <c r="C76" i="117" s="1"/>
  <c r="C102" i="117" s="1"/>
  <c r="C127" i="117" s="1"/>
  <c r="C45" i="117"/>
  <c r="C77" i="117" s="1"/>
  <c r="C103" i="117" s="1"/>
  <c r="C128" i="117" s="1"/>
  <c r="C46" i="117"/>
  <c r="C78" i="117" s="1"/>
  <c r="C104" i="117" s="1"/>
  <c r="C129" i="117" s="1"/>
  <c r="C47" i="117"/>
  <c r="C79" i="117" s="1"/>
  <c r="C105" i="117" s="1"/>
  <c r="C130" i="117" s="1"/>
  <c r="C48" i="117"/>
  <c r="C80" i="117" s="1"/>
  <c r="C106" i="117" s="1"/>
  <c r="C131" i="117" s="1"/>
  <c r="C49" i="117"/>
  <c r="C81" i="117" s="1"/>
  <c r="C107" i="117" s="1"/>
  <c r="C132" i="117" s="1"/>
  <c r="C50" i="117"/>
  <c r="C82" i="117" s="1"/>
  <c r="C108" i="117" s="1"/>
  <c r="C133" i="117" s="1"/>
  <c r="C51" i="117"/>
  <c r="C83" i="117" s="1"/>
  <c r="C109" i="117" s="1"/>
  <c r="C134" i="117" s="1"/>
  <c r="C52" i="117"/>
  <c r="C84" i="117" s="1"/>
  <c r="C110" i="117" s="1"/>
  <c r="C135" i="117" s="1"/>
  <c r="C53" i="117"/>
  <c r="C85" i="117" s="1"/>
  <c r="C111" i="117" s="1"/>
  <c r="C136" i="117" s="1"/>
  <c r="C54" i="117"/>
  <c r="C86" i="117" s="1"/>
  <c r="C112" i="117" s="1"/>
  <c r="C137" i="117" s="1"/>
  <c r="C55" i="117"/>
  <c r="C87" i="117" s="1"/>
  <c r="C113" i="117" s="1"/>
  <c r="C138" i="117" s="1"/>
  <c r="C36" i="117"/>
  <c r="C68" i="117" s="1"/>
  <c r="C94" i="117" s="1"/>
  <c r="C119" i="117" s="1"/>
  <c r="B33" i="137" l="1"/>
  <c r="B34" i="137" s="1"/>
  <c r="G426" i="156"/>
  <c r="G9" i="156" s="1"/>
  <c r="G225" i="156"/>
  <c r="G7" i="156" s="1"/>
  <c r="C180" i="117"/>
  <c r="C202" i="117" s="1"/>
  <c r="C270" i="117"/>
  <c r="C292" i="117" s="1"/>
  <c r="C314" i="117" s="1"/>
  <c r="C384" i="117" s="1"/>
  <c r="C469" i="117" s="1"/>
  <c r="C491" i="117" s="1"/>
  <c r="C517" i="117" s="1"/>
  <c r="C543" i="117" s="1"/>
  <c r="C565" i="117" s="1"/>
  <c r="C603" i="117" s="1"/>
  <c r="C625" i="117" s="1"/>
  <c r="C647" i="117" s="1"/>
  <c r="C163" i="117"/>
  <c r="C185" i="117" s="1"/>
  <c r="C253" i="117"/>
  <c r="C275" i="117" s="1"/>
  <c r="C297" i="117" s="1"/>
  <c r="C367" i="117" s="1"/>
  <c r="C452" i="117" s="1"/>
  <c r="C474" i="117" s="1"/>
  <c r="C500" i="117" s="1"/>
  <c r="C526" i="117" s="1"/>
  <c r="C548" i="117" s="1"/>
  <c r="C586" i="117" s="1"/>
  <c r="C608" i="117" s="1"/>
  <c r="C630" i="117" s="1"/>
  <c r="C178" i="117"/>
  <c r="C200" i="117" s="1"/>
  <c r="C268" i="117"/>
  <c r="C290" i="117" s="1"/>
  <c r="C312" i="117" s="1"/>
  <c r="C382" i="117" s="1"/>
  <c r="C467" i="117" s="1"/>
  <c r="C489" i="117" s="1"/>
  <c r="C515" i="117" s="1"/>
  <c r="C541" i="117" s="1"/>
  <c r="C563" i="117" s="1"/>
  <c r="C601" i="117" s="1"/>
  <c r="C623" i="117" s="1"/>
  <c r="C645" i="117" s="1"/>
  <c r="C170" i="117"/>
  <c r="C192" i="117" s="1"/>
  <c r="C260" i="117"/>
  <c r="C282" i="117" s="1"/>
  <c r="C304" i="117" s="1"/>
  <c r="C374" i="117" s="1"/>
  <c r="C459" i="117" s="1"/>
  <c r="C481" i="117" s="1"/>
  <c r="C507" i="117" s="1"/>
  <c r="C533" i="117" s="1"/>
  <c r="C555" i="117" s="1"/>
  <c r="C593" i="117" s="1"/>
  <c r="C615" i="117" s="1"/>
  <c r="C637" i="117" s="1"/>
  <c r="C165" i="117"/>
  <c r="C187" i="117" s="1"/>
  <c r="C255" i="117"/>
  <c r="C277" i="117" s="1"/>
  <c r="C299" i="117" s="1"/>
  <c r="C369" i="117" s="1"/>
  <c r="C454" i="117" s="1"/>
  <c r="C476" i="117" s="1"/>
  <c r="C502" i="117" s="1"/>
  <c r="C528" i="117" s="1"/>
  <c r="C550" i="117" s="1"/>
  <c r="C588" i="117" s="1"/>
  <c r="C610" i="117" s="1"/>
  <c r="C632" i="117" s="1"/>
  <c r="C179" i="117"/>
  <c r="C201" i="117" s="1"/>
  <c r="C269" i="117"/>
  <c r="C291" i="117" s="1"/>
  <c r="C313" i="117" s="1"/>
  <c r="C383" i="117" s="1"/>
  <c r="C468" i="117" s="1"/>
  <c r="C490" i="117" s="1"/>
  <c r="C516" i="117" s="1"/>
  <c r="C542" i="117" s="1"/>
  <c r="C564" i="117" s="1"/>
  <c r="C602" i="117" s="1"/>
  <c r="C624" i="117" s="1"/>
  <c r="C646" i="117" s="1"/>
  <c r="C169" i="117"/>
  <c r="C191" i="117" s="1"/>
  <c r="C259" i="117"/>
  <c r="C281" i="117" s="1"/>
  <c r="C303" i="117" s="1"/>
  <c r="C373" i="117" s="1"/>
  <c r="C458" i="117" s="1"/>
  <c r="C480" i="117" s="1"/>
  <c r="C506" i="117" s="1"/>
  <c r="C532" i="117" s="1"/>
  <c r="C554" i="117" s="1"/>
  <c r="C592" i="117" s="1"/>
  <c r="C614" i="117" s="1"/>
  <c r="C636" i="117" s="1"/>
  <c r="C176" i="117"/>
  <c r="C198" i="117" s="1"/>
  <c r="C266" i="117"/>
  <c r="C288" i="117" s="1"/>
  <c r="C310" i="117" s="1"/>
  <c r="C380" i="117" s="1"/>
  <c r="C465" i="117" s="1"/>
  <c r="C487" i="117" s="1"/>
  <c r="C513" i="117" s="1"/>
  <c r="C539" i="117" s="1"/>
  <c r="C561" i="117" s="1"/>
  <c r="C599" i="117" s="1"/>
  <c r="C621" i="117" s="1"/>
  <c r="C643" i="117" s="1"/>
  <c r="C168" i="117"/>
  <c r="C190" i="117" s="1"/>
  <c r="C258" i="117"/>
  <c r="C280" i="117" s="1"/>
  <c r="C302" i="117" s="1"/>
  <c r="C372" i="117" s="1"/>
  <c r="C457" i="117" s="1"/>
  <c r="C479" i="117" s="1"/>
  <c r="C505" i="117" s="1"/>
  <c r="C531" i="117" s="1"/>
  <c r="C553" i="117" s="1"/>
  <c r="C591" i="117" s="1"/>
  <c r="C613" i="117" s="1"/>
  <c r="C635" i="117" s="1"/>
  <c r="C181" i="117"/>
  <c r="C203" i="117" s="1"/>
  <c r="C271" i="117"/>
  <c r="C293" i="117" s="1"/>
  <c r="C315" i="117" s="1"/>
  <c r="C385" i="117" s="1"/>
  <c r="C470" i="117" s="1"/>
  <c r="C492" i="117" s="1"/>
  <c r="C518" i="117" s="1"/>
  <c r="C544" i="117" s="1"/>
  <c r="C566" i="117" s="1"/>
  <c r="C604" i="117" s="1"/>
  <c r="C626" i="117" s="1"/>
  <c r="C648" i="117" s="1"/>
  <c r="C172" i="117"/>
  <c r="C194" i="117" s="1"/>
  <c r="C262" i="117"/>
  <c r="C284" i="117" s="1"/>
  <c r="C306" i="117" s="1"/>
  <c r="C376" i="117" s="1"/>
  <c r="C461" i="117" s="1"/>
  <c r="C483" i="117" s="1"/>
  <c r="C509" i="117" s="1"/>
  <c r="C535" i="117" s="1"/>
  <c r="C557" i="117" s="1"/>
  <c r="C595" i="117" s="1"/>
  <c r="C617" i="117" s="1"/>
  <c r="C639" i="117" s="1"/>
  <c r="C171" i="117"/>
  <c r="C193" i="117" s="1"/>
  <c r="C261" i="117"/>
  <c r="C283" i="117" s="1"/>
  <c r="C305" i="117" s="1"/>
  <c r="C375" i="117" s="1"/>
  <c r="C460" i="117" s="1"/>
  <c r="C482" i="117" s="1"/>
  <c r="C508" i="117" s="1"/>
  <c r="C534" i="117" s="1"/>
  <c r="C556" i="117" s="1"/>
  <c r="C594" i="117" s="1"/>
  <c r="C616" i="117" s="1"/>
  <c r="C638" i="117" s="1"/>
  <c r="C175" i="117"/>
  <c r="C197" i="117" s="1"/>
  <c r="C265" i="117"/>
  <c r="C287" i="117" s="1"/>
  <c r="C309" i="117" s="1"/>
  <c r="C379" i="117" s="1"/>
  <c r="C464" i="117" s="1"/>
  <c r="C486" i="117" s="1"/>
  <c r="C512" i="117" s="1"/>
  <c r="C538" i="117" s="1"/>
  <c r="C560" i="117" s="1"/>
  <c r="C598" i="117" s="1"/>
  <c r="C620" i="117" s="1"/>
  <c r="C642" i="117" s="1"/>
  <c r="C167" i="117"/>
  <c r="C189" i="117" s="1"/>
  <c r="C257" i="117"/>
  <c r="C279" i="117" s="1"/>
  <c r="C301" i="117" s="1"/>
  <c r="C371" i="117" s="1"/>
  <c r="C456" i="117" s="1"/>
  <c r="C478" i="117" s="1"/>
  <c r="C504" i="117" s="1"/>
  <c r="C530" i="117" s="1"/>
  <c r="C552" i="117" s="1"/>
  <c r="C590" i="117" s="1"/>
  <c r="C612" i="117" s="1"/>
  <c r="C634" i="117" s="1"/>
  <c r="C173" i="117"/>
  <c r="C195" i="117" s="1"/>
  <c r="C263" i="117"/>
  <c r="C285" i="117" s="1"/>
  <c r="C307" i="117" s="1"/>
  <c r="C377" i="117" s="1"/>
  <c r="C462" i="117" s="1"/>
  <c r="C484" i="117" s="1"/>
  <c r="C510" i="117" s="1"/>
  <c r="C536" i="117" s="1"/>
  <c r="C558" i="117" s="1"/>
  <c r="C596" i="117" s="1"/>
  <c r="C618" i="117" s="1"/>
  <c r="C640" i="117" s="1"/>
  <c r="C164" i="117"/>
  <c r="C186" i="117" s="1"/>
  <c r="C254" i="117"/>
  <c r="C276" i="117" s="1"/>
  <c r="C298" i="117" s="1"/>
  <c r="C368" i="117" s="1"/>
  <c r="C453" i="117" s="1"/>
  <c r="C475" i="117" s="1"/>
  <c r="C501" i="117" s="1"/>
  <c r="C527" i="117" s="1"/>
  <c r="C549" i="117" s="1"/>
  <c r="C587" i="117" s="1"/>
  <c r="C609" i="117" s="1"/>
  <c r="C631" i="117" s="1"/>
  <c r="C177" i="117"/>
  <c r="C199" i="117" s="1"/>
  <c r="C267" i="117"/>
  <c r="C289" i="117" s="1"/>
  <c r="C311" i="117" s="1"/>
  <c r="C381" i="117" s="1"/>
  <c r="C466" i="117" s="1"/>
  <c r="C488" i="117" s="1"/>
  <c r="C514" i="117" s="1"/>
  <c r="C540" i="117" s="1"/>
  <c r="C562" i="117" s="1"/>
  <c r="C600" i="117" s="1"/>
  <c r="C622" i="117" s="1"/>
  <c r="C644" i="117" s="1"/>
  <c r="C162" i="117"/>
  <c r="C184" i="117" s="1"/>
  <c r="C252" i="117"/>
  <c r="C274" i="117" s="1"/>
  <c r="C296" i="117" s="1"/>
  <c r="C366" i="117" s="1"/>
  <c r="C451" i="117" s="1"/>
  <c r="C473" i="117" s="1"/>
  <c r="C499" i="117" s="1"/>
  <c r="C525" i="117" s="1"/>
  <c r="C547" i="117" s="1"/>
  <c r="C585" i="117" s="1"/>
  <c r="C607" i="117" s="1"/>
  <c r="C629" i="117" s="1"/>
  <c r="C174" i="117"/>
  <c r="C196" i="117" s="1"/>
  <c r="C264" i="117"/>
  <c r="C286" i="117" s="1"/>
  <c r="C308" i="117" s="1"/>
  <c r="C378" i="117" s="1"/>
  <c r="C463" i="117" s="1"/>
  <c r="C485" i="117" s="1"/>
  <c r="C511" i="117" s="1"/>
  <c r="C537" i="117" s="1"/>
  <c r="C559" i="117" s="1"/>
  <c r="C597" i="117" s="1"/>
  <c r="C619" i="117" s="1"/>
  <c r="C641" i="117" s="1"/>
  <c r="C166" i="117"/>
  <c r="C188" i="117" s="1"/>
  <c r="C256" i="117"/>
  <c r="C278" i="117" s="1"/>
  <c r="C300" i="117" s="1"/>
  <c r="C370" i="117" s="1"/>
  <c r="C455" i="117" s="1"/>
  <c r="C477" i="117" s="1"/>
  <c r="C503" i="117" s="1"/>
  <c r="C529" i="117" s="1"/>
  <c r="C551" i="117" s="1"/>
  <c r="C589" i="117" s="1"/>
  <c r="C611" i="117" s="1"/>
  <c r="C633" i="117" s="1"/>
  <c r="B35" i="137" l="1"/>
  <c r="B36" i="137" s="1"/>
  <c r="G10" i="156"/>
  <c r="B8" i="137" s="1"/>
  <c r="G61" i="117" l="1"/>
  <c r="G330" i="117"/>
  <c r="G59" i="117"/>
  <c r="G572" i="117"/>
  <c r="G652" i="117" s="1"/>
  <c r="G398" i="117"/>
  <c r="G400" i="117"/>
  <c r="G142" i="117"/>
  <c r="G650" i="117"/>
  <c r="G57" i="117"/>
  <c r="G361" i="117" l="1"/>
  <c r="G7" i="117" s="1"/>
  <c r="G146" i="117"/>
  <c r="G6" i="117" s="1"/>
  <c r="G63" i="117"/>
  <c r="G5" i="117" s="1"/>
  <c r="G446" i="117"/>
  <c r="G8" i="117" s="1"/>
  <c r="G9" i="117" l="1"/>
  <c r="G10" i="117" s="1"/>
  <c r="B6" i="137" s="1"/>
  <c r="B12" i="137" s="1"/>
  <c r="B19" i="137"/>
  <c r="B20" i="137" l="1"/>
  <c r="B13" i="137"/>
  <c r="B22" i="137" s="1"/>
  <c r="B14" i="137" l="1"/>
  <c r="B23" i="137" s="1"/>
  <c r="B15" i="137" l="1"/>
  <c r="B24" i="137" s="1"/>
</calcChain>
</file>

<file path=xl/sharedStrings.xml><?xml version="1.0" encoding="utf-8"?>
<sst xmlns="http://schemas.openxmlformats.org/spreadsheetml/2006/main" count="3628" uniqueCount="530">
  <si>
    <t>1.</t>
  </si>
  <si>
    <t xml:space="preserve">PREDDELA </t>
  </si>
  <si>
    <t>2.</t>
  </si>
  <si>
    <t>ZEMELJSKA  DELA</t>
  </si>
  <si>
    <t>3.</t>
  </si>
  <si>
    <t>MONTAŽNA IN BETONSKA DELA</t>
  </si>
  <si>
    <t>4.</t>
  </si>
  <si>
    <t>OSTALA DELA</t>
  </si>
  <si>
    <t>PREDDELA</t>
  </si>
  <si>
    <t>m</t>
  </si>
  <si>
    <t>kos</t>
  </si>
  <si>
    <t>ZEMELJSKA DELA</t>
  </si>
  <si>
    <t>PREDDELA SKUPAJ:</t>
  </si>
  <si>
    <t>ZEMELJSKA DELA SKUPAJ:</t>
  </si>
  <si>
    <t>MONTAŽNA IN BETONSKA DELA SKUPAJ:</t>
  </si>
  <si>
    <t>OSTALA DELA SKUPAJ:</t>
  </si>
  <si>
    <t>5.</t>
  </si>
  <si>
    <t>Naprava in postavitev gradbenih profilov (na mestih kjer se menja smer ali naklon)</t>
  </si>
  <si>
    <t>REKAPITULACIJA</t>
  </si>
  <si>
    <r>
      <t>m</t>
    </r>
    <r>
      <rPr>
        <vertAlign val="superscript"/>
        <sz val="10"/>
        <rFont val="Arial CE"/>
        <charset val="238"/>
      </rPr>
      <t>3</t>
    </r>
  </si>
  <si>
    <r>
      <t>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/>
    </r>
  </si>
  <si>
    <t xml:space="preserve">Izdelava geodetskega načrta novega stanja skladno z ZGO-1 in navodili upravljalca kanal. </t>
  </si>
  <si>
    <t>Pregled kanalizacije s kamero</t>
  </si>
  <si>
    <t>Preizkus vodotesnosti kanalizacije</t>
  </si>
  <si>
    <t xml:space="preserve">SKUPAJ € </t>
  </si>
  <si>
    <t>Zakoličba trase kanalizacije z niveliranjem kanala</t>
  </si>
  <si>
    <t>Planiranje dna rova kanalizacije s točnostjo +/- 1 cm</t>
  </si>
  <si>
    <t>kpl</t>
  </si>
  <si>
    <t>Projekt izvedenih del (4 izvodi)</t>
  </si>
  <si>
    <t>Nakladanje in odvoz odvečnega materiala od izkopa na deponijo po izbiri izvajalca, komplet z vsemi stroški ravnanja in trajnega deponiranja</t>
  </si>
  <si>
    <t>RUŠITVENA DELA</t>
  </si>
  <si>
    <t>RUŠITVENA DELA SKUPAJ:</t>
  </si>
  <si>
    <t>Zasek oziroma rezanje obstoječega asfalta debeline do 10 cm.</t>
  </si>
  <si>
    <t>Izdelava nosilne bituminizirane zmesi AC 16 base B50/70 A4 v debelini 5 cm</t>
  </si>
  <si>
    <t>Izdelava obrabne in zaporne plasti bituminizirane zmesi AC 8 surf B 50/70 A4 v debelini 3 cm</t>
  </si>
  <si>
    <t>Izdelava varnostnega načrta gradbišča pred začetkom gradnje po gradbenih predpisih za vse kanale skupaj - sorazmerni del</t>
  </si>
  <si>
    <t>Dovoz iz gradbiščne deponije in raztiranje humusa v sloju debeline 20 cm</t>
  </si>
  <si>
    <t>Izkop humusa na trasi kanalizacije v sloju debeline do 20 cm s prevozom na gradbiščno deponijo</t>
  </si>
  <si>
    <t xml:space="preserve">Dobava in montaža prefabriciranega poliesterskega jaška svetlega premera 800 mm, vključno z muldo, vtokom in iztokom, podbetoniranjem jaška z betonom in prilagajanjem gornjega roba jaška glede na naklon terena. (Meri se globina jaška od vrha pokrova do dna mulde!) </t>
  </si>
  <si>
    <t xml:space="preserve">Dobava in montaža prefabriciranega poliesterskega jaška svetlega premera 600 mm, vključno z muldo, vtokom in iztokom, podbetoniranjem jaška z betonom in prilagajanjem gornjega roba jaška glede na naklon terena. (Meri se globina jaška od vrha pokrova do dna mulde!) </t>
  </si>
  <si>
    <t>Zasip jarka z materialom izkopa ter komprimiranje v plasteh po 30 cm (pod nevoznimi površinami)</t>
  </si>
  <si>
    <t>Rušenje obstoječe asfaltne prevleke debeline do 10 cm z nakladanjem na prevozno sredstvo in odvozom na trajno deponijo po izbiri izvajalca. V ceno so vključene tudi vse takse in drugi stroški, ki so povezani s trajnim deponiranjem oziroma recikliranjem</t>
  </si>
  <si>
    <t>Zakoličba lokacije priključka oziroma določitev mikro loakacije jaška priključka v sodelovanju z lastnikom priključka</t>
  </si>
  <si>
    <t xml:space="preserve"> - višine do 1,0 m</t>
  </si>
  <si>
    <t xml:space="preserve"> - višine do 1,5 m</t>
  </si>
  <si>
    <t xml:space="preserve"> - višine do 2,0 m</t>
  </si>
  <si>
    <t xml:space="preserve"> - višine do 2,5 m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</si>
  <si>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</si>
  <si>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</si>
  <si>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Fino planiranje, odstranjevanje kamna, sejanje travne mešanice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in dodajanje granulat mineralnega gnojila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,  valjanjem s travnim valjarjem.</t>
    </r>
  </si>
  <si>
    <t xml:space="preserve"> - v terenu V ktg. (10%)</t>
  </si>
  <si>
    <t xml:space="preserve"> - višine do 3,0 m</t>
  </si>
  <si>
    <t>Hladen premaz stikov med starim in novim asfaltom s polimerno emulzijo</t>
  </si>
  <si>
    <t>Planiranje tamponskega planuma ceste z natančnostjo +- 1cm z uvaljanjem</t>
  </si>
  <si>
    <t>Obrizg nosilne plasti bituminizirane zmesi z emulzijo za boljši oprijem nosilne in obrabne plasti</t>
  </si>
  <si>
    <t>Obsutje odkopanih vodovodnih cevi s sipkim materialom velikosti zrna do 8 mm, minimalno 15 cm nad temenom cevi</t>
  </si>
  <si>
    <t>Izkop jarkov za kanalizacijo v terenu III., IV. in V. ktg., širine dna jarka do 1.0m, globine do 1.5 m, naklon brežin 70°-90° z nakladanjem na prevozno sredstvo, odvozom na trajno deponijo po izbiri izvajalca, komplet s stroški ravnanja materiala v deponiji.</t>
  </si>
  <si>
    <t>-podložni beton pod jaškom C12/15 v debelini 10 cm</t>
  </si>
  <si>
    <t>-betonski prstan ali podložni beton za krovno ploščo C20/25 širine 20 cm, višine 15 cm, komplet z opažanjem</t>
  </si>
  <si>
    <t>Dobava in vgrajevanje opreme za črpališče. V opremo je vključen ves tesnilni, varilni in pritrdilni material ki vključuje:</t>
  </si>
  <si>
    <t xml:space="preserve"> -zobata spojka za cevi iz PE GGG 40 DN 90</t>
  </si>
  <si>
    <t xml:space="preserve"> -cev 88,9 x 2,0 mm AISI 304</t>
  </si>
  <si>
    <t xml:space="preserve"> -variva prirobnica DN 80 AISI 304</t>
  </si>
  <si>
    <t xml:space="preserve"> -nepovratni ventil GGG 40, DN 80, z gumi vpetjem</t>
  </si>
  <si>
    <t xml:space="preserve"> -OKZ DN 80 z gumi klinom in kolesom</t>
  </si>
  <si>
    <t xml:space="preserve"> -T kos 88,9 x2,0 mm AISI 304</t>
  </si>
  <si>
    <r>
      <t xml:space="preserve"> -koleno 90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 xml:space="preserve"> 88,9 x2,0 mm AISI 304</t>
    </r>
  </si>
  <si>
    <t>-krmilna omarica komplet z nivojsko sondo in plovnim stikalom</t>
  </si>
  <si>
    <t>Izkop jarkov za kanalizacijo v terenu III., IV. in V. ktg., širine dna jarka do 1.0m, globine do 2.0 m, naklon brežin 70°-90° z nakladanjem na prevozno sredstvo, odvozom na trajno deponijo po izbiri izvajalca, komplet s stroški ravnanja materiala v deponiji.</t>
  </si>
  <si>
    <t>Izdelava jaška na betonskem obroču d=15 cm; postavka zajema betonsko cev fi 80 cm L= 0.5 m, z vsem opažnim in drugim materialom za izvedbo jaška, betonski obroč iz C20/25 d = 15 cm izveden na podložnem betonu C12/15 d=10 cm. Dejanska višina jaška je določena z niveleto kanala in višino terena in se prilagaja z višino in številom betonskih cevi in pokrova. (po detajlu!)</t>
  </si>
  <si>
    <t>FAZONSKI ELEMENTI</t>
  </si>
  <si>
    <t>posamezna postavka zajema vsa dela in material, kot npr. dobavo, prenose, montažo, tesnilni in vijačni material NP 10 ali več</t>
  </si>
  <si>
    <t>T  DN 80/50</t>
  </si>
  <si>
    <t>PKZ DN 50 z gumi klinom in kolesom</t>
  </si>
  <si>
    <t>X KOS DN 50/2"</t>
  </si>
  <si>
    <t>DVOVIJAČNIK 2" IN GASILSKA SPOJKA S POKROVOM</t>
  </si>
  <si>
    <t>FF DN 50/700</t>
  </si>
  <si>
    <t>6.</t>
  </si>
  <si>
    <t>Izdelava dodatnega priključka na poliesterskem jašku DN 800 mm za PE cev DN 90 mm</t>
  </si>
  <si>
    <t>NEPREDVIDENA DELA (10%)</t>
  </si>
  <si>
    <t>SKUPAJ</t>
  </si>
  <si>
    <t>DDV (22%)</t>
  </si>
  <si>
    <t>SKUPAJ Z DDV</t>
  </si>
  <si>
    <t>Strojno rezkanje asfalta z nakladanjem na prevozno sredstvo in z odvozom na gradbeno deponijo po izboru izvajalca z vsemi stroški deponiranja</t>
  </si>
  <si>
    <t>Zasip jarka z nevezanim materialom, vgrajevanje in zahteve materiala po TSC 06.100:2003; 0-63 mm, vključno z dobavo, komprimiranjem in finim planiranjem v plasteh do 30 cm (pod voznimi površinami)</t>
  </si>
  <si>
    <t>Zasip jarka z nevezanim materialom, vgrajevanje in zahteve materiala po TSC 06.200:2003; 0-32 mm, vključno z dobavo ter komprimiranjem v plasti 20 cm</t>
  </si>
  <si>
    <t>Obsip in zasip kanalizacijskih cevi s sipkim materialom 4-8mm ter ročno komprimiranje v plasteh po 15 cm do višine 15 cm nad temenom cevi.</t>
  </si>
  <si>
    <t>Dobava in polaganje cevi iz PE 80 DN 90 mm, SDR 17 na peščeno posteljico. Postavka zajema dobavo in montažo cevi v kosih dolžine12 m, vključno z elektrovarilno obojko. Peščena posteljica je vključena v ostalih postavkah</t>
  </si>
  <si>
    <t>PROJEKTANTSKI POPIS S PREIZMERAMI IN STROŠKOVNO OCENO</t>
  </si>
  <si>
    <t>R E K A P I T U L A C I J A</t>
  </si>
  <si>
    <t>merska enota</t>
  </si>
  <si>
    <t>količina</t>
  </si>
  <si>
    <t>cena/kos</t>
  </si>
  <si>
    <t>I.</t>
  </si>
  <si>
    <t>Nizkonapetostno omrežje (NNO)</t>
  </si>
  <si>
    <t>A</t>
  </si>
  <si>
    <t>GRADBENI DEL ZA NNO</t>
  </si>
  <si>
    <t>B</t>
  </si>
  <si>
    <t>ELEKTROMONTAŽNI DEL ZA NNO</t>
  </si>
  <si>
    <t>II.</t>
  </si>
  <si>
    <t>ELEKTRIČNE INSTALACIJE  OBJEKTA (črpališče 1)</t>
  </si>
  <si>
    <t>ELEKTRIČNE INSTALACIJE  OBJEKTA (črpališče 2)</t>
  </si>
  <si>
    <t xml:space="preserve"> </t>
  </si>
  <si>
    <t>A.</t>
  </si>
  <si>
    <t xml:space="preserve"> GRADBENI DEL ZA NNO</t>
  </si>
  <si>
    <t xml:space="preserve"> Zakoličba trase predvidene NN kabelske kanalizacije</t>
  </si>
  <si>
    <t>Zakoličba obstoječih komunalnih naprav ZA CELOTEN PRIKLJUČEK (križanja in približevanja) in označitev - elektroinstalacije, telefona, vodovoda, kanalizacije po pogojih in navodilih upravljalca.</t>
  </si>
  <si>
    <r>
      <t>m</t>
    </r>
    <r>
      <rPr>
        <vertAlign val="superscript"/>
        <sz val="12"/>
        <color theme="1"/>
        <rFont val="Calibri Light"/>
        <family val="2"/>
        <charset val="238"/>
      </rPr>
      <t>3</t>
    </r>
  </si>
  <si>
    <t>Strojni in ročni izkop jarkov za kabelsko kanalizacijo, širine do 1.5 m, globine do 1.0 m, naklon brežin 70°-90° z nakladanjem na prevozno sredstvo in odvozom na trajno deponijo po izbiri izvajalca, komplet z vsemi stroški ravnanja materiala v deponiji.</t>
  </si>
  <si>
    <t xml:space="preserve"> - v terenu III. ktg. - V. ktg</t>
  </si>
  <si>
    <t>Strojni in ročni izkop jarkov širine do 1.5 m, globine do 1.0 m, naklon brežin 70°-90° z odmetom 1.0m od roba izkopa.</t>
  </si>
  <si>
    <t xml:space="preserve"> - v terenu III. ktg. - V.ktg</t>
  </si>
  <si>
    <t>Planiranje dna rova  s točnostjo +/- 1 cm</t>
  </si>
  <si>
    <r>
      <t>m</t>
    </r>
    <r>
      <rPr>
        <vertAlign val="superscript"/>
        <sz val="12"/>
        <color theme="1"/>
        <rFont val="Calibri Light"/>
        <family val="2"/>
        <charset val="238"/>
      </rPr>
      <t>2</t>
    </r>
  </si>
  <si>
    <t>Obsutje kanalizacijskih cevi s sipkim materialom velikosti zrna do 8 mm , minimalno 15 cm nad temenom cevi.</t>
  </si>
  <si>
    <r>
      <t>Zasip  jarka z nevezanim materialom in izvedbo po TSC 06.100:2003, 0-125 mm, vključno z dobavo, komprimiranjem v plasteh po 30 cm ter planiranjem zgornjega sloja s točnostjo +-3 cm. Deformacijski modul E</t>
    </r>
    <r>
      <rPr>
        <vertAlign val="subscript"/>
        <sz val="12"/>
        <color theme="1"/>
        <rFont val="Calibri Light"/>
        <family val="2"/>
        <charset val="238"/>
      </rPr>
      <t>v2</t>
    </r>
    <r>
      <rPr>
        <sz val="12"/>
        <color theme="1"/>
        <rFont val="Calibri Light"/>
        <family val="2"/>
        <charset val="238"/>
      </rPr>
      <t>&gt;60 MPa (pod voznimi površinami)</t>
    </r>
  </si>
  <si>
    <t>7.</t>
  </si>
  <si>
    <r>
      <t>Zasip jarka z nevezanim materialom, vgrajevanje in zahteve materiala po TSC 06.200:2003; 0-32 mm (tampon), vključno z dobavo ter komprimiranjem v plasti 20 cm. Deformacijski modul E</t>
    </r>
    <r>
      <rPr>
        <vertAlign val="subscript"/>
        <sz val="12"/>
        <color theme="1"/>
        <rFont val="Calibri Light"/>
        <family val="2"/>
        <charset val="238"/>
      </rPr>
      <t>v2</t>
    </r>
    <r>
      <rPr>
        <sz val="12"/>
        <color theme="1"/>
        <rFont val="Calibri Light"/>
        <family val="2"/>
        <charset val="238"/>
      </rPr>
      <t>&gt; 80MPa (pod voznimi površinami)</t>
    </r>
  </si>
  <si>
    <t>8.</t>
  </si>
  <si>
    <t>9.</t>
  </si>
  <si>
    <t>Dovoz iz gradbiščne deponije in raztiranje humusa  v sloju debeline 20 cm.</t>
  </si>
  <si>
    <t>10.</t>
  </si>
  <si>
    <t>11.</t>
  </si>
  <si>
    <t>Nakladanje in odvoz odvečnega materiala od izkopa na deponijo po izbiri izvajalca, komplet z vsemi stroški deponiranja.</t>
  </si>
  <si>
    <t>Izdelava  kabelske kanalizacije s stigmaflex cevjo fi 110mm  na betonski posteljici iz betona C12/15 in zasipom 15 cm nad temenom cevi s peskom fr. do 8 mm (pesek ni vključen v postavki!)</t>
  </si>
  <si>
    <t>Dobava in montaža PE cevi fi 110 mm med podzemnimi in nadzemnimi deli</t>
  </si>
  <si>
    <t>Izdelava AB jaška svetlih dimenzij 120x120x100 cm. Postavka zajema:</t>
  </si>
  <si>
    <r>
      <t xml:space="preserve"> - dobava in vgradnja nearmiranega podložnega betona C12/15 (0,35m</t>
    </r>
    <r>
      <rPr>
        <vertAlign val="superscript"/>
        <sz val="12"/>
        <color theme="1"/>
        <rFont val="Calibri Light"/>
        <family val="2"/>
        <charset val="238"/>
      </rPr>
      <t>3</t>
    </r>
    <r>
      <rPr>
        <sz val="12"/>
        <color theme="1"/>
        <rFont val="Calibri Light"/>
        <family val="2"/>
        <charset val="238"/>
      </rPr>
      <t>)</t>
    </r>
  </si>
  <si>
    <r>
      <t xml:space="preserve"> - dobava in vgradnja armiranega betona C 25/30 v talno ploščo dimenzij 150x150x20cm, stene debeline 15cm in stropno ploščo dimenzij 150x150x18cm (1,7m</t>
    </r>
    <r>
      <rPr>
        <vertAlign val="superscript"/>
        <sz val="12"/>
        <color theme="1"/>
        <rFont val="Calibri Light"/>
        <family val="2"/>
        <charset val="238"/>
      </rPr>
      <t>3</t>
    </r>
    <r>
      <rPr>
        <sz val="12"/>
        <color theme="1"/>
        <rFont val="Calibri Light"/>
        <family val="2"/>
        <charset val="238"/>
      </rPr>
      <t>)</t>
    </r>
  </si>
  <si>
    <t xml:space="preserve">   - dobava in vgradnja minimalne armature S500 (palice + mreže skupaj 250kg)</t>
  </si>
  <si>
    <r>
      <t xml:space="preserve">   -  vertikalno opažanje sten in talne plošče (12m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>)</t>
    </r>
  </si>
  <si>
    <r>
      <t xml:space="preserve">   -  horizontalno opažanje stropne plošče (1,1m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>)</t>
    </r>
  </si>
  <si>
    <t xml:space="preserve">   - dodatek k opažu za izvedbo prebojev</t>
  </si>
  <si>
    <t xml:space="preserve">   - dobava in montaža LTŽ pokrova dimenzij 60x60 cm po EN 124 D400 z okvirjem in napisom ''ELEKTRIKA''</t>
  </si>
  <si>
    <t>Izdelava geodetskega načrta novega stanja skladno z ZGO-1 in navodili upravljavca</t>
  </si>
  <si>
    <t>SKUPAJ GRADBENA DELA ZA NNO</t>
  </si>
  <si>
    <t xml:space="preserve"> ELEKTROMONTAŽNI DEL</t>
  </si>
  <si>
    <t>Dobava, vgradnja, izdelava, montaža in preizkus</t>
  </si>
  <si>
    <t xml:space="preserve"> PVC opozorilni trak</t>
  </si>
  <si>
    <t xml:space="preserve">Izdelava kabelskega končnika 4x70mm2 Al </t>
  </si>
  <si>
    <t xml:space="preserve">Priklop kabla  NAYY-J  4x70 + 2.5mm2 na obstoječen NN drogu, ter v novi MPO </t>
  </si>
  <si>
    <t xml:space="preserve"> Izdelava ozemljitve z valjancem Fe/Zn 25x4mm</t>
  </si>
  <si>
    <t>Križne spojke za spoj valjanca Fe/Zn 25x4mm</t>
  </si>
  <si>
    <t xml:space="preserve">Omarica MPO  je sestavljena iz tipske  omare tip A/FK 4 Mosdorfer </t>
  </si>
  <si>
    <t xml:space="preserve">590x850x320mm  opremljen z vrati in ključavnico elektrodistribucije, </t>
  </si>
  <si>
    <t>nameščena  na betonskem podstavku</t>
  </si>
  <si>
    <t xml:space="preserve">NV varovalčni ločilnik 250A/3x25A </t>
  </si>
  <si>
    <t>Direktni števec energije 400V  (85A) z limitatorjem  (Landiss)</t>
  </si>
  <si>
    <t>Komunikator za števec PLC Landis</t>
  </si>
  <si>
    <t>Tipkalo s konektorjem</t>
  </si>
  <si>
    <t>prenapetostni odvodnik VM 280/4</t>
  </si>
  <si>
    <t>vrstne sponke,drobni in vezni materjal,  napisi, oznake,</t>
  </si>
  <si>
    <t>obročkanje kablov, enopolna shema</t>
  </si>
  <si>
    <t xml:space="preserve"> Meritve, pregledi in priklopi ter izdaja atestov</t>
  </si>
  <si>
    <t xml:space="preserve"> Izdelava PID, ter vpis trase v kataster komunalnih naprav  za vse kable</t>
  </si>
  <si>
    <t xml:space="preserve"> Nepredvidena elektromontažna dela z vpisom  v gradbeni dnevnik</t>
  </si>
  <si>
    <t>ur  (ocenjeno)</t>
  </si>
  <si>
    <t>Priključne sponke IOS 4</t>
  </si>
  <si>
    <t>12.</t>
  </si>
  <si>
    <t>Mehanska zaščita kabla po betonskem drogu (2,5m)</t>
  </si>
  <si>
    <t>13.</t>
  </si>
  <si>
    <t>Odvodniki prenapetosti tip "A" na betonskem drogu</t>
  </si>
  <si>
    <t>14.</t>
  </si>
  <si>
    <t>Izdelava ozemljitve za odvodnike na betonskem drogu</t>
  </si>
  <si>
    <t>15.</t>
  </si>
  <si>
    <t>Drobni material</t>
  </si>
  <si>
    <t>%</t>
  </si>
  <si>
    <t>16.</t>
  </si>
  <si>
    <t xml:space="preserve"> Priprava materiala in dela, ter manipulativni stroški,</t>
  </si>
  <si>
    <t xml:space="preserve">ter zavarovanje gradbišča  </t>
  </si>
  <si>
    <t>17.</t>
  </si>
  <si>
    <t>Stroški nadzora elektrodistribucije</t>
  </si>
  <si>
    <t>SKUPAJ ELEKTROMONTAŽNI DEL  NNO</t>
  </si>
  <si>
    <t>Dobava, prevoz, zarisovanje, montaža in preizkus</t>
  </si>
  <si>
    <t>Razdelilnik R-Č je sestavljen iz tipske  omare z dodatnim tesnilom</t>
  </si>
  <si>
    <t xml:space="preserve"> A/FK 3 IP54  (Mosdorfer opremljene s sledečo opremo:</t>
  </si>
  <si>
    <t>glavno stikalo 40A 3p</t>
  </si>
  <si>
    <t xml:space="preserve">zaščitno stikalo na diferenčni tok EFI-4/40/0,03A </t>
  </si>
  <si>
    <t>prenapetostna zaščita EVM 275</t>
  </si>
  <si>
    <t>Instalaciski odklopniki Etimat  C/16A  3p</t>
  </si>
  <si>
    <t>Instalaciski odklopniki Etimat  C/16A</t>
  </si>
  <si>
    <t>Instalaciski odklopniki Etimat  C/10A</t>
  </si>
  <si>
    <t>el. grelnik 100W</t>
  </si>
  <si>
    <t>sobni termostat</t>
  </si>
  <si>
    <t>vrstne sponke,drobni in vezni material,  napisi, oznake, obročkanje kablov,</t>
  </si>
  <si>
    <t>enopolna shema</t>
  </si>
  <si>
    <t>kpl.</t>
  </si>
  <si>
    <t>Priklop krmilne omarice črpališča</t>
  </si>
  <si>
    <r>
      <t>Vodnik  FG70R 5 x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</si>
  <si>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t>Vodnik  P/F 25mm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</si>
  <si>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t>Vodnik  P/F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</si>
  <si>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t>Doza n/o za izenačitev potencialov</t>
  </si>
  <si>
    <t>Pocinkan valjanec Fe/Zn 25x4 (krožno ozemljilo)</t>
  </si>
  <si>
    <t>PN cev fi 16mm komplet s spojnimi elementi</t>
  </si>
  <si>
    <t>PE cev fi 50mm</t>
  </si>
  <si>
    <t>Objemke  1-1/2", 2" za ozemljitev vodovodnih cevi</t>
  </si>
  <si>
    <t>Sodelovanje pri zagonu dveh črpalk</t>
  </si>
  <si>
    <t>Meritve električne instalacije in ozemljitev</t>
  </si>
  <si>
    <t>SKUPAJ ELEKTROINSTALACIJE  OBJEKTA črpališče 1</t>
  </si>
  <si>
    <t>Kabel  NAYY-J  4 x 70 +2,5 mm2  položen  v novo kabelsko kanalizacijo</t>
  </si>
  <si>
    <t xml:space="preserve">NV varovalčni ločilnik 250A/3x20A </t>
  </si>
  <si>
    <t>Mehanska zaščita kabla po betonskem drogu</t>
  </si>
  <si>
    <t xml:space="preserve"> Drobni material </t>
  </si>
  <si>
    <t>Razdelilnik R-Č je sestavljen iz tipske  omarice z dodatnim tesnilom</t>
  </si>
  <si>
    <t>A/FK 3  IP54 (Mosdorfer opremljene s sledečo opremo:</t>
  </si>
  <si>
    <t xml:space="preserve">zaščitno stikalo na diferenčni tok EFI-4/25/0,03A </t>
  </si>
  <si>
    <t>Priklop krmilne omare črpališča</t>
  </si>
  <si>
    <r>
      <t>Vodnik  FG7R 5 x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</si>
  <si>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t>SKUPAJ ELEKTROINSTALACIJE  OBJEKTA črpališče 2</t>
  </si>
  <si>
    <t>znesek EUR</t>
  </si>
  <si>
    <t xml:space="preserve">ELEKTRIČNE INŠTALACIJE </t>
  </si>
  <si>
    <t>KANALIZACIJA DOBRAVLJE</t>
  </si>
  <si>
    <t>kanal F1</t>
  </si>
  <si>
    <t>kanal F2</t>
  </si>
  <si>
    <t>kanal F3</t>
  </si>
  <si>
    <t>kanal F4</t>
  </si>
  <si>
    <t>kanal F5</t>
  </si>
  <si>
    <t>kanal F6</t>
  </si>
  <si>
    <t>kanal F7</t>
  </si>
  <si>
    <t>kanal F8</t>
  </si>
  <si>
    <t>kanal F9</t>
  </si>
  <si>
    <t>kanal F10</t>
  </si>
  <si>
    <t>kanal F11</t>
  </si>
  <si>
    <t>kanal F12</t>
  </si>
  <si>
    <t>kanal F13</t>
  </si>
  <si>
    <t>kanal F14</t>
  </si>
  <si>
    <t>kanal F15</t>
  </si>
  <si>
    <t>kanal F16</t>
  </si>
  <si>
    <t>kanal F17</t>
  </si>
  <si>
    <t>kanal F18</t>
  </si>
  <si>
    <t>kanal F19</t>
  </si>
  <si>
    <t>kanal F20</t>
  </si>
  <si>
    <t>Zasek oziroma rezanje obstoječega asfalta debeline do 15 cm.</t>
  </si>
  <si>
    <t>Rušenje obstoječe asfaltne prevleke debeline do 15 cm (državna cesta) z nakladanjem na prevozno sredstvo in odvozom na trajno deponijo po izbiri izvajalca. V ceno so vključene tudi vse takse in drugi stroški, ki so povezani s trajnim deponiranjem oziroma recikliranjem</t>
  </si>
  <si>
    <t>Izkop jarkov za kanalizacijo v terenu III., IV. in V. ktg., širine dna jarka do 1.0m, globine do 4.0 m, naklon brežin 70°-90° z nakladanjem na prevozno sredstvo, odvozom na trajno deponijo po izbiri izvajalca, komplet s stroški ravnanja materiala v deponiji.</t>
  </si>
  <si>
    <r>
      <t>Izkop jarkov za kanalizacijo v terenu III., IV. in V. ktg., širine dna jarka do 1.0m, globine do 4.0 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izkopa.</t>
    </r>
  </si>
  <si>
    <t>Dobava, montaža in demontaža obojestranskega varovalnega opaža jarka v semi vertikalnem izkopu, tehnologije po izbiri izvajalca. Višina opažanja od 2,0 do 3,0 m</t>
  </si>
  <si>
    <t>Dobava, montaža in demontaža obojestranskega varovalnega opaža jarka v semi vertikalnem izkopu, tehnologije po izbiri izvajalca. Višina opažanja od 3,0 do 4,0 m</t>
  </si>
  <si>
    <t>Dobava, montaža in demontaža obojestranskega varovalnega opaža jarka v semi vertikalnem izkopu, tehnologije po izbiri izvajalca. Višina opažanja do 2,0 m</t>
  </si>
  <si>
    <t>Zasip jarka z nevezanim materialom, vgrajevanje in zahteve materiala po TSC 06.200:2003; 0-32 mm, vključno z dobavo ter komprimiranjem v plasti 25 cm (državna cesta)</t>
  </si>
  <si>
    <t>Enostransko opažanje in razpiranje gradbene jame na mestih, kjer izkop poteka blizu temeljev objektov, tehnologije po izbiri izvajalca.</t>
  </si>
  <si>
    <t>Dobava in polaganje PVC gladkih cevi compact komplet z vsemi koleni, standard EN 1401-1 na izvršeno betonsko podlogo v deb.10 cm s polnim obbetoniranjem z betonom C12/15, cevi fi 200 mm, trdnostni razred SN4 s priključitvijo na jaške, stiki se tesnijo z gumi tesnili</t>
  </si>
  <si>
    <t xml:space="preserve">Dobava in montaža prefabriciranega poliesterskega jaška svetlega premera 1000 mm, vključno z muldo, vtokom in iztokom, podbetoniranjem jaška z betonom in prilagajanjem gornjega roba jaška glede na naklon terena. (Meri se globina jaška od vrha pokrova do dna mulde!) </t>
  </si>
  <si>
    <t xml:space="preserve"> - višine do 3,5 m</t>
  </si>
  <si>
    <t xml:space="preserve"> - višine do 4,5 m</t>
  </si>
  <si>
    <t>Izdelava dodatnega priključka na poliesterskem jašku za PVC cev DN 200 mm</t>
  </si>
  <si>
    <t>Izdelava nosilne bituminizirane zmesi AC 22 base B50/70 A3 v debelini 9 cm</t>
  </si>
  <si>
    <t>Izdelava obrabne in zaporne plasti bituminizirane zmesi AC 11 surf B 50/70 A3, Z2 v debelini 4 cm</t>
  </si>
  <si>
    <t>Izdelava betonskega tlaka v debelini 15 cm in širini 105 cm med T_F19.1 in RJ F19.1, komplet z vsem potrebnim opažnim materialom in betonom C20/25.</t>
  </si>
  <si>
    <t>METEORNA KANALIZACIJA</t>
  </si>
  <si>
    <t>kanal M1</t>
  </si>
  <si>
    <t>kanal M2</t>
  </si>
  <si>
    <t>kanal M3</t>
  </si>
  <si>
    <t>kanal M4</t>
  </si>
  <si>
    <t>kanal M5</t>
  </si>
  <si>
    <t>kanal M6</t>
  </si>
  <si>
    <t>kanal M7</t>
  </si>
  <si>
    <t>kanal M8</t>
  </si>
  <si>
    <t>kanal M9</t>
  </si>
  <si>
    <t>kanal M11</t>
  </si>
  <si>
    <t>kanal M10</t>
  </si>
  <si>
    <t>kanal M12</t>
  </si>
  <si>
    <t>kanal M13</t>
  </si>
  <si>
    <r>
      <t>Izkop jarkov za kanalizacijo v terenu III., IV. in V. ktg., širine dna jarka do 1.0m, globine do 2.0 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izkopa.</t>
    </r>
  </si>
  <si>
    <t>Izdelava jaška v sestavi: betonski podstavek C12/15 1,30 x 1,30 m, višine do 0,63 m  na podložni beton d=10 cm, betonska cev fi 100 cm L= 1 m, AB konusni nastavek 80/60 cm, z vsem opažnim in drugim materialom za izvedbo jaška, vključno z izdelavo mulde. Dejanska višina jaška je določena z niveleto kanala in višino terena in se prilagaja z višino in številom betonskih cevi in pokrova</t>
  </si>
  <si>
    <t>Izdelava jaška v sestavi: betonski podstavek C12/15 1,30 x 1,30 m, višine do 0,40 m  na podložni beton d=10 cm, betonska cev fi 80 cm L= 1 m, AB konusni nastavek 80/60 cm, z vsem opažnim in drugim materialom za izvedbo jaška, vključno z izdelavo mulde. Dejanska višina jaška je določena z niveleto kanala in višino terena in se prilagaja z višino in številom betonskih cevi in pokrova</t>
  </si>
  <si>
    <t>Izdelava jaška s poglobljenim dnom (M11.2 in M11.3) v sestavi: betonski podstavek C12/15 1,30 x 1,30 m, višine do 0,40 m  na podložni beton d=10 cm, betonska cev fi 80 cm L= 1 m, AB konusni nastavek 80/60 cm, LTŽ rešetko 40x40 cm, z vsem opažnim in drugim materialom za izvedbo jaška. Dejanska višina jaška je določena z niveleto kanala in višino terena in se prilagaja z višino in številom betonskih cevi in pokrova. Višina poglobitve znaša 100 cm</t>
  </si>
  <si>
    <t>Dobava in vgradnja pokrova iz litega železa po EN124 D400 vključno z AB obročem, protihrupnim vložkom iz kompozitnega materiala, premera 600mm. V postavki vključena vsa potrebna dela za postavitev pokrova na potrebno višino in nagib</t>
  </si>
  <si>
    <t>Dobava in vgradnja pokrova iz litega železa po EN124 D400 vključno z AB obročem, odprtinami za prezračevanje, protihrupnim vložkom iz kompozitnega materiala, premera 600mm-pod voznimi površinami. V postavki vključena vsa potrebna dela za postavitev pokrova na potrebno višino in nagib</t>
  </si>
  <si>
    <t>Izdelava dodatnega priključka na BC jašku za PVC cev DN 400 mm</t>
  </si>
  <si>
    <t>Izdelava dodatnega priključka na BC jašku za PVC cev DN 315 mm</t>
  </si>
  <si>
    <t>Izdelava dodatnega priključka na BC jašku za PVC cev DN 250 mm</t>
  </si>
  <si>
    <t>Izdelava dodatnega priključka na obstoječem BC jašku za PVC cev DN 400 mm</t>
  </si>
  <si>
    <t>Izdelava dodatnega priključka na obstoječem BC jašku za PVC cev DN 600 mm</t>
  </si>
  <si>
    <t>Izdelava dodatnega priključka na obstoječem BC jašku za PVC cev DN 315 mm</t>
  </si>
  <si>
    <t>Izdelava iztočne glave M8.1 za cev PVC DN315 mm. Postavka vključuje ročno izdelavo odprtine v obstoječem kamnitem mostnem oporniku, ves potrebni opažni material in beton C20/25 za obbetoniranje cevi.</t>
  </si>
  <si>
    <r>
      <t>Izdelava iztočne glave M10.1 za cev PVC DN400 mm z oblaganjem brežine in struge na mestu iztoka s kamnitim lomljencem preseka do 20 cm vtisnjenim v 10 cm podložnega betona C12/15. Skupna površina obloge 4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.</t>
    </r>
  </si>
  <si>
    <t xml:space="preserve">OPOMBA: V izkopih je upoštevano odstranjevanje in odvoz obstoječe kanalizacije, kjer se zaradi nove ruši, po načelu polno za prazno! </t>
  </si>
  <si>
    <t>Rušenje obstoječih betonskih revizijskih jaškov premera večjega od fi 800 mm, komplet z AB vencem in LTŽ pokrovom, z nakladanjem ruševin na prevozno sredstvo ter odvozom na trajno deponijo po izbiri izvajalca. V ceno so vključene tudi vse takse in drugi stroški, ki so povezani s trajnim deponiranjem oziroma recikliranjem.</t>
  </si>
  <si>
    <t>VODOVOD</t>
  </si>
  <si>
    <t>Zakoličba trase vodovoda z niveliranjem</t>
  </si>
  <si>
    <t>vodovod V1</t>
  </si>
  <si>
    <t>vodovod V2</t>
  </si>
  <si>
    <t>vodovod V3</t>
  </si>
  <si>
    <t>vodovod V4</t>
  </si>
  <si>
    <t>vodovod V5</t>
  </si>
  <si>
    <t>vodovod V6</t>
  </si>
  <si>
    <t>vodovod V7</t>
  </si>
  <si>
    <t>vodovod V8</t>
  </si>
  <si>
    <t>vodovod V9</t>
  </si>
  <si>
    <t>vodovod V10</t>
  </si>
  <si>
    <t>vodovod V11</t>
  </si>
  <si>
    <t>Zavarovanje prometa med gradnjo ZA CELOTEN OBJEKT z ustrezno dokumentacijo, pridobitev dovoljenja za cestno zaporo, z ureditvijo prometnega režima v času gradnje (obvestilo, zavarovanje gradbene jame in gradbišča, postavitev prometne signalizacije, postavitev zaščitne ograje, premostitvenih objektov za pešce in ostali promet). Z usmerjanjem prometa v času gradnje. Po končanih delih odstraniti prometno signalizacijo in vzpostaviti prometni režim v prvotno stanje.</t>
  </si>
  <si>
    <t>Izkop humusa na trasi vodovoda v sloju debeline do 20 cm s prevozom na gradbiščno deponijo</t>
  </si>
  <si>
    <t>Izkop jarkov za vodovod v terenu III., IV. in V. ktg., širine dna jarka do 1.0m, globine do 1.5 m, naklon brežin 70°-90° z nakladanjem na prevozno sredstvo, odvozom na trajno deponijo po izbiri izvajalca, komplet s stroški ravnanja materiala v deponiji.</t>
  </si>
  <si>
    <r>
      <t>Izkop jarkov za vodovod v terenu III., IV. in V. ktg., širine dna jarka do 1.0m, globine do 2.0 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izkopa.</t>
    </r>
  </si>
  <si>
    <t>Planiranje dna rova s točnostjo +/- 1 cm</t>
  </si>
  <si>
    <t>Obsutje cevi s posteljico iz sipkega materiala velikosti zrna od 4-8 mm , minimalno 15 cm nad temenom cevi</t>
  </si>
  <si>
    <t>VODOVODNI MATERIAL Z MONTAŽO IN TRANSPORTI</t>
  </si>
  <si>
    <t>CEVI</t>
  </si>
  <si>
    <t>FAZONI</t>
  </si>
  <si>
    <t>posamezna postavka zajema vsa dela in material, kot npr. dobavo, prenose, montažo, tesnilni in vijačni material</t>
  </si>
  <si>
    <t>X DN 50</t>
  </si>
  <si>
    <t>EU DN 80</t>
  </si>
  <si>
    <t>EU DN 100</t>
  </si>
  <si>
    <t>T DN 100</t>
  </si>
  <si>
    <t>FFK DN 100/22,5°</t>
  </si>
  <si>
    <t>FFK DN 100/30°</t>
  </si>
  <si>
    <t>MMK DN 100/11,25°</t>
  </si>
  <si>
    <t>MMK DN 100/22,5°</t>
  </si>
  <si>
    <t>MMK DN 100/30°</t>
  </si>
  <si>
    <r>
      <t>POC. TULJAVA 1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>/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''</t>
    </r>
  </si>
  <si>
    <t>EU DN 125</t>
  </si>
  <si>
    <t>TT DN 125</t>
  </si>
  <si>
    <t>T DN 125/100</t>
  </si>
  <si>
    <t>T DN 125/80</t>
  </si>
  <si>
    <t>FF 125/600</t>
  </si>
  <si>
    <t>FFK DN 125/30°</t>
  </si>
  <si>
    <t>T DN 125/50</t>
  </si>
  <si>
    <t>FFK DN 125/45°</t>
  </si>
  <si>
    <t>FFQ DN 125</t>
  </si>
  <si>
    <t>MMK DN 125/30°</t>
  </si>
  <si>
    <t>MMK DN 125/11,25°</t>
  </si>
  <si>
    <t>MMK DN 125/22,5°</t>
  </si>
  <si>
    <t>MMA 125/80</t>
  </si>
  <si>
    <t>FFR DN 125/100/200</t>
  </si>
  <si>
    <t>MDK DN 125</t>
  </si>
  <si>
    <t>X DN 100</t>
  </si>
  <si>
    <t>T DN 100/80</t>
  </si>
  <si>
    <t>FF DN 100/600</t>
  </si>
  <si>
    <t>MMQ DN 100</t>
  </si>
  <si>
    <t>MMK DN 100/45°</t>
  </si>
  <si>
    <t>MMB 100/80</t>
  </si>
  <si>
    <t>FFR DN 100/80</t>
  </si>
  <si>
    <t>T DN 80</t>
  </si>
  <si>
    <t>TT DN 80</t>
  </si>
  <si>
    <t>X DN 80</t>
  </si>
  <si>
    <t>FF DN 80/200</t>
  </si>
  <si>
    <t>MDK DN 80</t>
  </si>
  <si>
    <t>EU DN 50</t>
  </si>
  <si>
    <t>FFR DN 80/50</t>
  </si>
  <si>
    <t>ZOBATA SPOJKA DN 50</t>
  </si>
  <si>
    <r>
      <t>POC. TULJAVA 1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>/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>''</t>
    </r>
  </si>
  <si>
    <r>
      <t>POC. TULJAVA 1</t>
    </r>
    <r>
      <rPr>
        <sz val="11"/>
        <rFont val="Arial"/>
        <family val="2"/>
        <charset val="238"/>
      </rPr>
      <t>''</t>
    </r>
  </si>
  <si>
    <r>
      <t>POC. KOLENO N/Z 1</t>
    </r>
    <r>
      <rPr>
        <sz val="11"/>
        <rFont val="Arial"/>
        <family val="2"/>
        <charset val="238"/>
      </rPr>
      <t>''</t>
    </r>
  </si>
  <si>
    <t>ARMATURE</t>
  </si>
  <si>
    <t>C</t>
  </si>
  <si>
    <t>ovalni klinasti zasun DN80 (F5)</t>
  </si>
  <si>
    <t>ovalni klinasti zasun DN100 (F5)</t>
  </si>
  <si>
    <t>teleskopska vgradna garnitura</t>
  </si>
  <si>
    <t>cestna kapa φ125</t>
  </si>
  <si>
    <t>kolo za zasun</t>
  </si>
  <si>
    <t>posamezna postavka zajema vsa dela in material, kot npr. dobavo, prenose, montažo, tesnilni in vijačni material, najmanj NP16!</t>
  </si>
  <si>
    <t>ovalni klinasti zasun DN125 (F5)</t>
  </si>
  <si>
    <t>ovalni klinasti zasun DN50 (F5)</t>
  </si>
  <si>
    <t>VODOVODNI MATERIALI SKUPAJ</t>
  </si>
  <si>
    <t>Izdelava betonskih sidrnih blokov iz betona C16/20, komplet z opažanjem, dobavo in vgrajevanjem betona, za sidranje cevovoda</t>
  </si>
  <si>
    <t>Izdelava betonskih podstavkov dim. 40x40x10cm iz betona C16/20, komplet z opažanjem, dobavo in vgrajevanjem betona, za montažo cestnih kap</t>
  </si>
  <si>
    <r>
      <t>POC. T kos 1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>/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>''</t>
    </r>
  </si>
  <si>
    <r>
      <t>POC. R kos 1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>/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 xml:space="preserve">'' - 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>''</t>
    </r>
  </si>
  <si>
    <r>
      <t xml:space="preserve">POC. ČEP </t>
    </r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/</t>
    </r>
    <r>
      <rPr>
        <vertAlign val="sub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>''</t>
    </r>
  </si>
  <si>
    <t>Dobava in montaža betonskega jaška 80x80 cm, komplet z izkopom, podložnim betonom C12/15, zasipom in izdelavo krovne plošče debeline 10 cm. V postavko je vključena tudi dobava in montaža LTŽ pokrova 60x60 cm. (za objekt Dobravlje 33)</t>
  </si>
  <si>
    <t>TLAČNA FEKALNA KANALIZACIJA</t>
  </si>
  <si>
    <t>GRAVITACIJSKA FEKALNA KANALIZACIJA</t>
  </si>
  <si>
    <t>tlačni kanal T1</t>
  </si>
  <si>
    <t>tlačni kanal T2</t>
  </si>
  <si>
    <t>tlačni kanal T3</t>
  </si>
  <si>
    <t>Tlačni preizkus vodovoda</t>
  </si>
  <si>
    <t>Izpiranje in dezinfekcija vodovoda</t>
  </si>
  <si>
    <t>Tlačni preizkus kanalizacije</t>
  </si>
  <si>
    <r>
      <t xml:space="preserve">-črpalni jašek </t>
    </r>
    <r>
      <rPr>
        <sz val="11"/>
        <rFont val="Calibri"/>
        <family val="2"/>
        <charset val="238"/>
      </rPr>
      <t>φ</t>
    </r>
    <r>
      <rPr>
        <sz val="11"/>
        <rFont val="Times New Roman"/>
        <family val="1"/>
        <charset val="238"/>
      </rPr>
      <t xml:space="preserve"> 1200 mm globine 3,9 m</t>
    </r>
  </si>
  <si>
    <t>-lestev iz pravokotne cevi 40x20x2mm L=300 mm kos 9 in pravokotne cevi 60x20x2mm L=3640 mm kos 2, vključno s pritrdilnim materialom po detajlu, Vse AISI 304</t>
  </si>
  <si>
    <t xml:space="preserve"> -FFQ DN 80 mm</t>
  </si>
  <si>
    <t xml:space="preserve"> -vodilo za dvig črpalk - cev AISI 304 60,3x3x3400 z nastavki za pritrditev in verigo</t>
  </si>
  <si>
    <r>
      <t xml:space="preserve">-črpalni jašek </t>
    </r>
    <r>
      <rPr>
        <sz val="11"/>
        <rFont val="Calibri"/>
        <family val="2"/>
        <charset val="238"/>
      </rPr>
      <t>φ</t>
    </r>
    <r>
      <rPr>
        <sz val="11"/>
        <rFont val="Times New Roman"/>
        <family val="1"/>
        <charset val="238"/>
      </rPr>
      <t xml:space="preserve"> 1200 mm globine 2,3 m</t>
    </r>
  </si>
  <si>
    <t>-vgrajevanje podložnega betona C 12/15 v dno jaška v debelini 30 cm</t>
  </si>
  <si>
    <t xml:space="preserve"> -poliestersko ohišje črpališča 120x200 cm</t>
  </si>
  <si>
    <t>FEKALNA KANALIZACIJA - NASTAVKI ZA PRIKLJUČKE</t>
  </si>
  <si>
    <t xml:space="preserve"> -R kos 88,9/48,3 mm AISI 304</t>
  </si>
  <si>
    <t xml:space="preserve"> -sesalni koš PE DN 80</t>
  </si>
  <si>
    <t xml:space="preserve"> -cev 48,9 x 2,0 mm AISI 304</t>
  </si>
  <si>
    <r>
      <t xml:space="preserve"> -koleno 90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 xml:space="preserve"> 48,3 x2,0 mm AISI 304</t>
    </r>
  </si>
  <si>
    <r>
      <t xml:space="preserve"> -koleno 45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 xml:space="preserve"> 48,3 x2,0 mm AISI 304</t>
    </r>
  </si>
  <si>
    <t>Rušenje obstoječe kamnite obloge struge debeline do 30 cm z nakladanjem ruševin na prevozno sredstvo in odvozom na trajno deponijo po izboru izvajalca. V ceno so vključene tudi vse takse in drugi stroški, ki so povezani s trajnim deponiranjem oziroma recikliranjem (kanal F20)</t>
  </si>
  <si>
    <t>Podbijanje obstoječega zidu struge pod temeljem za položitev PVC cevi DN 200 mm.</t>
  </si>
  <si>
    <t>Zasek oziroma rezanje obstoječe betonske plošče debeline do 15 cm</t>
  </si>
  <si>
    <t>Rušenje betonske plošče debeline do 15 cm z nakladanjem na prevozno sredstvo in odvozom na trajno deponijo po izbiri izvajalca. V ceno so vključene tudi vse takse in drugi stroški, ki so povezani s trajnim deponiranjem oziroma recikliranjem</t>
  </si>
  <si>
    <t>PFek15.1</t>
  </si>
  <si>
    <t>Zasek oziroma rezanje obstoječega kamnitega tlaka debeline do 10 cm</t>
  </si>
  <si>
    <t>Rušenje kamnitega tlaku debeline do 10 cm z nakladanjem na prevozno sredstvo in odvozom na trajno deponijo po izbiri izvajalca. V ceno so vključene tudi vse takse in drugi stroški, ki so povezani s trajnim deponiranjem oziroma recikliranjem</t>
  </si>
  <si>
    <t>PFek4.7</t>
  </si>
  <si>
    <t>PFek7.5</t>
  </si>
  <si>
    <t>Dobava in polaganje PVC gladkih cevi compact komplet z vsemi koleni, standard EN 1401-1 na izvršeno betonsko podlogo v deb.10 cm s polnim obbetoniranjem z betonom C12/15, cevi fi 160 mm, trdnostni razred SN4 s priključitvijo na jaške, stiki se tesnijo z gumi tesnili</t>
  </si>
  <si>
    <t>PFek11.10</t>
  </si>
  <si>
    <t>Dobava in polaganje PVC gladkih cevi compact komplet z vsemi koleni, standard EN 1401-1 na izvršeno betonsko podlogo v deb.10 cm s polnim obbetoniranjem z betonom C12/15, cevi fi 125 mm, trdnostni razred SN4 s priključitvijo na jaške, stiki se tesnijo z gumi tesnili</t>
  </si>
  <si>
    <t>PFekT2.3</t>
  </si>
  <si>
    <t>PFek3.2</t>
  </si>
  <si>
    <t>Izdelava slepega priključka na PVC cevi DN 200 mm za PVC cev DN 160 mm. Postavka vključuje vse potrebne fazonske kose  (KGEA 200/160/45°, KGB DN 160/45°) ter tesnilni material</t>
  </si>
  <si>
    <t>Dobetoniranje betonske plošče debeline 15 cm v širini 0.5 m, komplet z vsem opažnim materialom in betonom C20/25 ter podložnim betonom C12/15 debeline 10 cm. (PFek15.1)</t>
  </si>
  <si>
    <t>FF 125/500</t>
  </si>
  <si>
    <t>FF 125/400</t>
  </si>
  <si>
    <t>Izdelava AB jaška v sestavi: betonska talna plošča debeline 20 cm, 2.0 x 2.7 m, stranski steni 2.3 (2.5) x 2.7 x 0.2 m, čelni steni 2.3 (2.5) x 2.0 x 0.2 m in krovno ploščo 2.0 x 2.7 x 0.20 m z odprtino preseka 0.6 x 0.6 m ter parapetom višine 0.2 m, komplet z betonom C20/25, armaturo, vsem potrebnim opažnim in drugim materialom za izvedbo jaška ter LTŽ pokrovom 60x60 cm po EN 124 D400. (po detajlu!)</t>
  </si>
  <si>
    <t>METEORNA KANALIZACIJA - POŽIRALNIKI S PESKOLOVI</t>
  </si>
  <si>
    <t>Zakoličba trase požiralnikov z niveliranjem kanala</t>
  </si>
  <si>
    <t>Izdelava jaška v sestavi: betonski podstavek C12/15 0,94 x 0,94 m, višine 0,25 m  na podložni beton d=10 cm, betonska cev fi 60 cm L= 1 m,  z vsem opažnim in drugim materialom za izvedbo jaška, vključno z izdelavo mulde. Dejanska višina jaška je določena z niveleto kanala in višino terena in se prilagaja z višino in številom betonskih cevi in pokrova. (Svetla višina jaška do 1.0 m)</t>
  </si>
  <si>
    <t>Izdelava požiralnika s peskolovom iz BC cevi DN 500, z izkopom, zasipom, betonskim temeljem, obdelavo priključka na odtok, globine 1.0 m, skupaj z LTŽ rešetko 40x40 cm AB vencem in obročem, dobavo materiala in vsemi potrebnimi deli</t>
  </si>
  <si>
    <t>Izdelava dodatnega priključka na BC jašku za PVC cev DN 160 mm</t>
  </si>
  <si>
    <t>Izdelava kamnitega tlaka po vzorcu obstoječega tlaka. Priključek PFek7.5 za Dobravlje 49D. V postavko je vključen ves potrebni material kamen, podložni beton C12/15 in opaž.</t>
  </si>
  <si>
    <t>Izdelava kamnitega tlaka po vzorcu obstoječega tlaka. Priključek PFek4.7 za Dobravlje 72. V postavko je vključen ves potrebni material kamen, podložni beton C12/15 in opaž.</t>
  </si>
  <si>
    <t>Izdelava slepega priključka na PVC cevi DN 400 mm za PVC cev DN 160 mm. Postavka vključuje vse potrebne fazonske kose  (KGEA 400/160/45°, KGB DN 160/45°) ter tesnilni material</t>
  </si>
  <si>
    <t>Izdelava slepega priključka na PVC cevi DN 315 mm za PVC cev DN 160 mm. Postavka vključuje vse potrebne fazonske kose  (KGEA 315/160/45°, KGB DN 160/45°) ter tesnilni material</t>
  </si>
  <si>
    <t>Izdelava slepega priključka na PVC cevi DN 250 mm za PVC cev DN 160 mm. Postavka vključuje vse potrebne fazonske kose  (KGEA 250/160/45°, KGB DN 160/45°) ter tesnilni material</t>
  </si>
  <si>
    <t>Izdelava slepega priključka na PVC cevi DN 160 mm za PVC cev DN 160 mm. Postavka vključuje vse potrebne fazonske kose  (KGEA 160/160/45°, KGB DN 160/45°) ter tesnilni material</t>
  </si>
  <si>
    <t>Izdelava slepega priključka  na PVC cevi DN 600 mm za PVC cev DN 160 mm. Postavka vključuje rezanje odprtine  v zgornji polovici meteornega kanala s tesnenjem cevi z gumi tesnilom</t>
  </si>
  <si>
    <t>Priključitev obstoječih talnih rešetk na cev PVC DN 160 mm komplet z vsemi deli in tesnjenjem</t>
  </si>
  <si>
    <t>METEORNA KANALIZACIJA - NASTAVKI ZA ŽLEBOVE</t>
  </si>
  <si>
    <t>Izkop jarkov za kanalizacijo v terenu III., IV. in V. ktg., širine dna jarka do 1.0m, globine do 1.0 m, naklon brežin 70°-90° z nakladanjem na prevozno sredstvo, odvozom na trajno deponijo po izbiri izvajalca, komplet s stroški ravnanja materiala v deponiji.</t>
  </si>
  <si>
    <t>kanal  M1</t>
  </si>
  <si>
    <t>POŽIRALNIKI S PESKOLOVI</t>
  </si>
  <si>
    <t>NASTAVKI ZA ŽLEBOVE</t>
  </si>
  <si>
    <t>KANALIZACIJA DOBRAVLJE SKUPAJ</t>
  </si>
  <si>
    <t xml:space="preserve">Objekt:   </t>
  </si>
  <si>
    <t xml:space="preserve">KANALIZACIJA  IN VODOVOD DOBRAVLJE </t>
  </si>
  <si>
    <t xml:space="preserve">ČRPALIŠČE 1 </t>
  </si>
  <si>
    <t>ČRPALIŠČE 2</t>
  </si>
  <si>
    <t>ČRPALIŠČE 3</t>
  </si>
  <si>
    <t>ČRPALIŠČE 1 
(Vrčon konec)</t>
  </si>
  <si>
    <t>s</t>
  </si>
  <si>
    <t>Skupaj črpališče 1</t>
  </si>
  <si>
    <t>ČRPALIŠČE 2 
 (Hrobači)</t>
  </si>
  <si>
    <t>Skupaj črpališče 2</t>
  </si>
  <si>
    <t>ČRPALIŠČE 3
 (Hrib)</t>
  </si>
  <si>
    <t>ELEKTRIČNE INSTALACIJE  OBJEKTA (črpališče 3)</t>
  </si>
  <si>
    <t>Skupaj črpališče 3</t>
  </si>
  <si>
    <t>SKUPAJ REKAPITULACIJA 1, 2 in 3  (brez DDV)</t>
  </si>
  <si>
    <t>Črpališče 1
 (Vrčon konec)</t>
  </si>
  <si>
    <t>Izdelava nosilne bituminizirane zmesi AC 16 base B70/100 A4 v debelini 5 cm</t>
  </si>
  <si>
    <t>m2</t>
  </si>
  <si>
    <t>Obrizg nosilne plasti bituminizirane zmesi z emulzijo za boljši oprijem nosilne in obrabne plasti.</t>
  </si>
  <si>
    <t>Izdelava obrabne in zaporne plasti bituminizirane zmesi AC 11 surf B 70/100 A4 v debelini 3,5 cm</t>
  </si>
  <si>
    <t xml:space="preserve"> Izdelava  betonskega podstavka za vzidavo omaric MPO in R-Č dim: 1000 x 800 x 380mm  z cevnimi povezavami (4xfi100mm l=5,5m) do kabelskega jaška, vključno z betonskim temeljem 1000 x 600 x 200 mm iz betona C 20/25.
</t>
  </si>
  <si>
    <t>Izkop in izdelava temelja za betonski drog K9</t>
  </si>
  <si>
    <t>Izdelava AB jaška svetlih dimenzij 100x100x100 cm. Postavka zajema:</t>
  </si>
  <si>
    <r>
      <t xml:space="preserve"> - dobava in vgradnja armiranega betona C 25/30 v talno ploščo dimenzij 130x130x20cm, stene debeline 15cm in stropno ploščo dimenzij 130x130x18cm (1,7m</t>
    </r>
    <r>
      <rPr>
        <vertAlign val="superscript"/>
        <sz val="12"/>
        <color theme="1"/>
        <rFont val="Calibri Light"/>
        <family val="2"/>
        <charset val="238"/>
      </rPr>
      <t>3</t>
    </r>
    <r>
      <rPr>
        <sz val="12"/>
        <color theme="1"/>
        <rFont val="Calibri Light"/>
        <family val="2"/>
        <charset val="238"/>
      </rPr>
      <t>)</t>
    </r>
  </si>
  <si>
    <t>Rušitev in demontaža obstoječega jeklenega droga višine 7m</t>
  </si>
  <si>
    <t>Kabel  NAYY-J  4  x35 +2,5 mm2  položen  v novo kabelsko kanalizacijo</t>
  </si>
  <si>
    <t xml:space="preserve">Priklop kabla  NAYY-J  4x35 + 2.5mm2 na novem NN drogu K9, ter v novi MPO </t>
  </si>
  <si>
    <t>Demontaža ter ponovna montaža svetilke JR na novi betonski drog K9 vključno z izdelavo nosilca za svetilko</t>
  </si>
  <si>
    <t>18.</t>
  </si>
  <si>
    <t>ELEKTRIČNE INSTALACIJE  OBJEKTOV 
(črpališče 1 - Vrčon konec)</t>
  </si>
  <si>
    <t>vtičnica  230V, 16A</t>
  </si>
  <si>
    <t>Črpališče 2
(Hrobači)</t>
  </si>
  <si>
    <t>Izdelava  betonskega podstavka za vzidavo omaric MPO in R-Č dim: 1800 x 800 x 380mm  z cevnimi povezavami (5xfi100mm l=5,5m) do  kabelskega jaška, vključno z betonskim temeljem 1800 x 600 x 380 mm iz betona C 20/25.</t>
  </si>
  <si>
    <t>ELEKTRIČNE INSTALACIJE  OBJEKTOV 
(črpališče 2 - Hrobači)</t>
  </si>
  <si>
    <t>vtičnica 230V, 16A</t>
  </si>
  <si>
    <t>Črpališče 3
(Hrib)</t>
  </si>
  <si>
    <t>Kabel  NAYY-J  4 x 35 +2,5 mm2  položen  v novo kabelsko kanalizacijo</t>
  </si>
  <si>
    <t xml:space="preserve">Izdelava kabelskega končnika 4x35mm2 Al </t>
  </si>
  <si>
    <t xml:space="preserve">Priklop kabla  NAYY-J  4x35 + 2.5mm2 na obstoječen NN drogu, ter v novi MPO </t>
  </si>
  <si>
    <t>ur 
(ocenjeno)</t>
  </si>
  <si>
    <t>ELEKTRIČNE INSTALACIJE  OBJEKTOV
(črpališče 3 - Hrib)</t>
  </si>
  <si>
    <t>vtičnica 230C, 16A</t>
  </si>
  <si>
    <t>SKUPAJ ELEKTROINSTALACIJE  OBJEKTA črpališče 3</t>
  </si>
  <si>
    <t>-zračnik iz cevi 114,3x2x1600 mm in 3x koleno 90° 114,3x 2 mm, vse AISI 304</t>
  </si>
  <si>
    <t>Dobava in montaža prefabriciranega poliesterskega črpališča svetlega premera 1200 mm, vključno z vtokom DN 200, iztokom PE DN 90 in zatesnitvijo vtoka in iztoka ter ležiščem iz betona. (Meri se globina od vrha pokrova do dna jaška), ki vključuje:</t>
  </si>
  <si>
    <t>Dobava in montaža prefabriciranega poliesterskega jaška premera 1200 mm, vključno z vtokom DN 200, iztokom DN 80 in zatesnitvijo vtoka in iztoka ter ležiščem iz betona. (Meri se globina od vrha pokrova do dna jaška) , ki vključuje:</t>
  </si>
  <si>
    <t xml:space="preserve"> - priključke cevovodov (tlačni in sesalni vod) z vsemi dodatki in pritrdilnim materialom</t>
  </si>
  <si>
    <t>Ročno rušenje betonske plošče debeline do 15 cm med T_F19.1 in RJ F19.1, komplet z nakladanjem in odvozom na trajno deponijo po izbiri izvajalca. V ceno so vključene tudi vse takse in drugi stroški, ki so povezani s trajnim deponiranjem oziroma recikliranjem</t>
  </si>
  <si>
    <t xml:space="preserve"> - v terenu III. + IV. ktg. (90%)</t>
  </si>
  <si>
    <t xml:space="preserve">OPOMBA: V izkopih je upoštevano odstranjevanje in odvoz obstoječe kanalizacije, kjer se zaradi nove ruši, po načelu polno za prazno (cevi in revizijski jaški do vključno fi 800 mm)! </t>
  </si>
  <si>
    <t>Dobava, montaža in demontaža obojestranskega varovalnega opaža jarka v semi vertikalnem izkopu, tehnologije po izbiri izvajalca. Višina opažanja nad 3,0 m</t>
  </si>
  <si>
    <t>Enostransko opažanje in razpiranje gradbene jame na mestih, kjer izkop poteka blizu temeljev objektov, tehnologije po izbiri izvajalca. Globina opažanja do 2.0 m.</t>
  </si>
  <si>
    <t>Zasip jarka z nevezanim materialom, vgrajevanje in zahteve materiala po TSC 06.100:2003; 0-125 mm, vključno z dobavo, komprimiranjem in finim planiranjem v plasteh do 30 cm (pod voznimi površinami)</t>
  </si>
  <si>
    <t>Dobava in polaganje PVC gladkih cevi compact komplet z vsemi koleni, standard EN 1401-1 na izvršeno betonsko podlogo v deb.10 cm s polnim obbetoniranjem z betonom C12/15 (0.15 m3/m1), cevi fi 200 mm, trdnostni razred SN4 s priključitvijo na jaške, stiki se tesnijo z gumi tesnili</t>
  </si>
  <si>
    <t>-AB krovna plošča debeline 15 cm preseka 140x140 cm, vključno z opažem, armaturo in vgradnjo pokrova 800x800 mm po EN 124 min. C250, s protihrupnim vložkom</t>
  </si>
  <si>
    <t>-vgrajevanje podložnega betona C 20/25 v dno jaška črpališča v debelini 30 cm</t>
  </si>
  <si>
    <t xml:space="preserve"> -dobava in montaža potopne črpalke za fekalno vodo (pretok min. 3.5 l/s pri črpalni višini 13 m), vključno s priborom za mokro montažo ter vsem pritrdilnim materialom ter kolenom z zaklepnim mehanizmom za hitro montažo in demontažo.</t>
  </si>
  <si>
    <t>Dobava, dovoz in montaža nadzemnega črpališča, ki vsebuje:</t>
  </si>
  <si>
    <t xml:space="preserve"> -2xsamosesalna črpalka  Q / H = min.3.5 l/s / 13.2m</t>
  </si>
  <si>
    <t xml:space="preserve"> -elektro regulacijo z PLC, frekvenčnim pogonom in nivojsko regulacijo</t>
  </si>
  <si>
    <t>-AB krovna plošča debeline 15 cm preseka 140x140 cm, vključno z opažem, armaturo in vgradnjo pokrova 600x600 mm po EN 124 min. C250, s protihrupnim vložkom</t>
  </si>
  <si>
    <t>Obveščanje javnosti o izvajanju del preko časopisa in radia o zaporah in drugih ovirah za prebivalce - 1 objava v lokalnem časopisu, 1x tedensko objava na lokalnem radiu - sorazmerni del!</t>
  </si>
  <si>
    <t>Podboj ali podvrtavanje terena pod železniško progo v dolžini 12 m za PVC cev DN 200 mm, ki zajema jekleno zaščitno cev in vstavljanje cevi na distančnikih v zaščitno cev. Tehnologija za izvedbo po izbiri izvajalca. V postavko so vključena vsa potrebna dela za izvedbo vseh del, kot tudi na primer: dodatna prometna signalizacija za potrebe izvedbe del, izdelava ustrezne podlage za postavitev mehanizacije, izkopov in zasipov, ki niso potrebni za izvedbo kanalizacije.</t>
  </si>
  <si>
    <t>Podboj ali podvrtavanje terena pod železniško progo v dolžini 12 m za PVC cev DN 500 mm, ki zajema jekleno zaščitno cev in vstavljanje cevi na distančnikih v zaščitno cev. Tehnologija za izvedbo po izbiri izvajalca. V postavko so vključena vsa potrebna dela za izvedbo vseh del, kot tudi na primer: dodatna prometna signalizacija za potrebe izvedbe del, izdelava ustrezne podlage za postavitev mehanizacije, izkopov in zasipov, ki niso potrebni za izvedbo kanalizacije.</t>
  </si>
  <si>
    <t>Dobava in polaganje PVC gladkih cevi compact komplet z vsemi koleni, standard EN 1401-1 na izvršeno betonsko podlogo v deb.10 cm s polnim obbetoniranjem z betonom C12/15 (0.18 m3/m1), cevi fi 250 mm, trdnostni razred SN4 s priključitvijo na jaške, stiki se tesnijo z gumi tesnili</t>
  </si>
  <si>
    <t>Dobava in polaganje PVC gladkih cevi compact komplet z vsemi koleni, standard EN 1401-1 na izvršeno betonsko podlogo v deb.10 cm s polnim obbetoniranjem z betonom C12/15 (0.23 m3/m1), cevi fi 315 mm, trdnostni razred SN4 s priključitvijo na jaške, stiki se tesnijo z gumi tesnili</t>
  </si>
  <si>
    <t>Dobava in polaganje PVC gladkih cevi compact komplet z vsemi koleni, standard EN 1401-1 na izvršeno betonsko podlogo v deb.10 cm s polnim obbetoniranjem z betonom C12/15 (0.28 m3/m1), cevi fi 400 mm, trdnostni razred SN4 s priključitvijo na jaške, stiki se tesnijo z gumi tesnili</t>
  </si>
  <si>
    <t>Dobava in polaganje PVC gladkih cevi compact komplet z vsemi koleni, standard EN 1401-1 na izvršeno betonsko podlogo v deb.10 cm s polnim obbetoniranjem z betonom C12/15 (0.36 m3/m1), cevi fi 500 mm, trdnostni razred SN4 s priključitvijo na jaške, stiki se tesnijo z gumi tesnili</t>
  </si>
  <si>
    <t>Dobava in polaganje PVC gladkih cevi compact komplet z vsemi koleni, standard EN 1401-1 na izvršeno betonsko podlogo v deb.10 cm s polnim obbetoniranjem z betonom C12/15 (0.52 m3/m1), cevi fi 630 mm, trdnostni razred SN4 s priključitvijo na jaške, stiki se tesnijo z gumi tesnili</t>
  </si>
  <si>
    <t>Izdelava iztočne glave M2.1 za cev PVC DN600 mm iz betona C20/25.</t>
  </si>
  <si>
    <t>Obveščanje javnosti o izvajanju del preko časopisa in radia o zaporah in drugih ovirah za prebivalce - 1 objava v lokalnem časopisu, 1x tedensko objava na lokalnem radiu - sorazmerni del.</t>
  </si>
  <si>
    <t>Dobava in polaganje bitumenskega taljivega traka za stikovanje - položenega ob izvedbi AC 11 surf - na območju regionalne ceste</t>
  </si>
  <si>
    <t xml:space="preserve"> - v terenu III ktg. (90%)</t>
  </si>
  <si>
    <t>Podboj ali podvrtavanje terena pod železniško progo v dolžini 12 m za pocinkano plastificirano cev 1'', ki zajema jekleno zaščitno cev in vstavljanje cevi na distančnikih v zaščitno cev. Tehnologija za izvedbo po izbiri izvajalca. V postavko so vključena vsa potrebna dela za izvedbo vseh del, kot tudi na primer: dodatna prometna signalizacija za potrebe izvedbe del, izdelava ustrezne podlage za postavitev mehanizacije, izkopov in zasipov, ki niso potrebni za izvedbo kanalizacije.</t>
  </si>
  <si>
    <t>Prenašanje  in spuščanje v jarek cevi dolžine do 6m iz nodularne litine DN 125 mm, z dobavo, montažo in vsem potrebnim materialom; standardni (Tyton) spoj, prevozi in prenosi.</t>
  </si>
  <si>
    <t>Prenašanje  in spuščanje v jarek cevi dolžine do 6m iz nodularne litine DN 100 mm, z dobavo, montažo in vsem potrebnim materialom; standardni (Tyton) spoj, prevozi in prenosi.</t>
  </si>
  <si>
    <t>Prenašanje  in spuščanje v jarek cevi dolžine do 6m iz nodularne litine DN 50 mm, z dobavo, montažo in vsem potrebnim materialom; standardni (Tyton) spoj, prevozi in prenosi</t>
  </si>
  <si>
    <r>
      <t>Prenašanje  in spuščanje v jarek plastificiranih pocinkanih cevi 1</t>
    </r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>/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'', z dobavo, montažo in vsem potrebnim materialom (npr. pocinkana kolena, zaščita pred korozijo), z vsemi prevozi in prenosi</t>
    </r>
  </si>
  <si>
    <r>
      <t>Prenašanje  in spuščanje v jarek plastificiranih pocinkanih cevi 1</t>
    </r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>/</t>
    </r>
    <r>
      <rPr>
        <vertAlign val="sub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>'', z dobavo, montažo in vsem potrebnim materialom (npr. pocinkana kolena, zaščita pred korozijo), z vsemi prevozi in prenosi</t>
    </r>
  </si>
  <si>
    <t>Prenašanje  in spuščanje v jarek plastificiranih pocinkanih cevi 1'', z dobavo, montažo in vsem potrebnim materialom (npr. pocinkana kolena, zaščita pred korozijo), z vsemi prevozi in prenosi</t>
  </si>
  <si>
    <t>UNIVERZALNA SPOJKA 132-155 Enojni</t>
  </si>
  <si>
    <t>Obveščanje javnosti o izvajanju del preko časopisa in radia o zaporah in drugih ovirah za prebivalce - 1 objava v lokalnem časopisu, 1x tedensko objava na lokalnem radiu - sorazmerni del</t>
  </si>
  <si>
    <t>Izdelava jaška na obroču iz podložnega betona d=10 cm; postavka zajema betonsko cev fi 80 cm L= 0.5 m položeno na betonski obroč, AB konusni nastavek 80/60 cm, z vsem opažnim in drugim materialom za izvedbo jaška, višine do 1.5 m. Dejanska višina jaška je določena z niveleto kanala in višino terena in se prilagaja z višino in številom betonskih cevi in pokrova. Tlačni kanal T1 (RJ1)</t>
  </si>
  <si>
    <t>PE ELEKTROVARILNO KOLENO DN 90/22.5°</t>
  </si>
  <si>
    <t>PE ELEKTROVARILNO KOLENO DN 90/45°</t>
  </si>
  <si>
    <t>PE KONČNIK Z LETEČO PRIROBNICO IZ PEHD DN 90 mm</t>
  </si>
  <si>
    <t>Izdelava blatnika ki ga sestavlja POC. T KOS 1'', PPC 1'' l=15 m ter krogelni ventil 1'' v bet. jašku dim. 40x40 cm, komplet z dobavo in montažo bet. jaška na podložni beton ter ltž pokrova 40x40 cm.</t>
  </si>
  <si>
    <t>krogelni ventil 1''</t>
  </si>
  <si>
    <t>zračnik 1''</t>
  </si>
  <si>
    <t>POC. T KOS 1''</t>
  </si>
  <si>
    <t>ovalna cestna kapa</t>
  </si>
  <si>
    <t xml:space="preserve"> - v terenu III. + IV. ktg. (30%)</t>
  </si>
  <si>
    <t xml:space="preserve">OPOMBA: V izkopih je upoštevano odstranjevanje in odvoz obstoječe kanalizacije, kjer se zaradi nove ruši, po načelu polno za prazno (cevi in jaški do vključno fi 500 mm)! </t>
  </si>
  <si>
    <t>Izdelava dodatnega priključka na poliesterskem jašku za PVC cev DN 160 mm. Tesnjenje stika s tesnilom ali tovarniško izdelan priključek.</t>
  </si>
  <si>
    <t>SKLOP 1</t>
  </si>
  <si>
    <t>SKLOP 2 - PRIKLJUČKI</t>
  </si>
  <si>
    <t>NEPREDVIDENA DELA</t>
  </si>
  <si>
    <t>DDV 22%</t>
  </si>
  <si>
    <t>PRIKLJUČKI - SKUPAJ</t>
  </si>
  <si>
    <t>Dobava in vgradnja srednje zahtevne armature</t>
  </si>
  <si>
    <t>kg</t>
  </si>
  <si>
    <t>Dobava in vgradnja betona C25/30</t>
  </si>
  <si>
    <t>m3</t>
  </si>
  <si>
    <t>Dobava in vgrdnja dvostranskega opaža za temelje in zidove</t>
  </si>
  <si>
    <t>11.1.</t>
  </si>
  <si>
    <t>11.2.</t>
  </si>
  <si>
    <t>11.3.</t>
  </si>
  <si>
    <t>11.4.</t>
  </si>
  <si>
    <t>Ponovno oblaganje dna ter brežin struge vodotoka s kamnitim lomljencem premera do 50 cm vtisnjenim v min. 10 cm  betona C 21/15. (kanal F20) Poraba betona do 0,4 m3/m2.</t>
  </si>
  <si>
    <t>(fekalna, tlačna in  meteorna kanalizacija)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</si>
</sst>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vertAlign val="superscript"/>
      <sz val="10"/>
      <name val="Arial CE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b/>
      <i/>
      <sz val="13"/>
      <name val="Arial CE"/>
      <family val="2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Cambria"/>
      <family val="1"/>
      <charset val="238"/>
    </font>
    <font>
      <sz val="11"/>
      <color indexed="10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vertAlign val="superscript"/>
      <sz val="12"/>
      <color theme="1"/>
      <name val="Calibri Light"/>
      <family val="2"/>
      <charset val="238"/>
    </font>
    <font>
      <vertAlign val="superscript"/>
      <sz val="12"/>
      <color theme="1"/>
      <name val="Calibri Light"/>
      <family val="2"/>
      <charset val="238"/>
    </font>
    <font>
      <vertAlign val="subscript"/>
      <sz val="12"/>
      <color theme="1"/>
      <name val="Calibri Light"/>
      <family val="2"/>
      <charset val="238"/>
    </font>
    <font>
      <sz val="12"/>
      <color indexed="14"/>
      <name val="Arial"/>
      <family val="2"/>
    </font>
    <font>
      <sz val="10"/>
      <color rgb="FF00B050"/>
      <name val="Arial CE"/>
      <charset val="238"/>
    </font>
    <font>
      <sz val="11"/>
      <color indexed="55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vertAlign val="subscript"/>
      <sz val="11"/>
      <name val="Times New Roman"/>
      <family val="1"/>
      <charset val="238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sz val="10"/>
      <color theme="1"/>
      <name val="Calibri Light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0">
    <xf numFmtId="49" fontId="0" fillId="0" borderId="0"/>
    <xf numFmtId="0" fontId="23" fillId="0" borderId="0"/>
    <xf numFmtId="49" fontId="4" fillId="0" borderId="0"/>
    <xf numFmtId="49" fontId="4" fillId="0" borderId="0"/>
    <xf numFmtId="9" fontId="4" fillId="0" borderId="0" applyFont="0" applyFill="0" applyBorder="0" applyAlignment="0" applyProtection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7" fillId="0" borderId="0"/>
    <xf numFmtId="0" fontId="11" fillId="0" borderId="0"/>
    <xf numFmtId="0" fontId="2" fillId="0" borderId="0"/>
    <xf numFmtId="49" fontId="4" fillId="0" borderId="0"/>
    <xf numFmtId="0" fontId="2" fillId="0" borderId="0"/>
    <xf numFmtId="0" fontId="36" fillId="0" borderId="0"/>
    <xf numFmtId="0" fontId="14" fillId="0" borderId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49" fontId="4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9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8">
    <xf numFmtId="49" fontId="0" fillId="0" borderId="0" xfId="0"/>
    <xf numFmtId="49" fontId="0" fillId="0" borderId="1" xfId="0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9" fontId="5" fillId="0" borderId="0" xfId="0" applyFont="1" applyAlignment="1">
      <alignment wrapText="1"/>
    </xf>
    <xf numFmtId="49" fontId="0" fillId="0" borderId="0" xfId="0" applyAlignment="1">
      <alignment wrapText="1"/>
    </xf>
    <xf numFmtId="49" fontId="8" fillId="0" borderId="6" xfId="0" applyFont="1" applyBorder="1" applyAlignment="1">
      <alignment wrapText="1"/>
    </xf>
    <xf numFmtId="49" fontId="8" fillId="0" borderId="1" xfId="0" applyFont="1" applyBorder="1" applyAlignment="1">
      <alignment wrapText="1"/>
    </xf>
    <xf numFmtId="49" fontId="8" fillId="0" borderId="7" xfId="0" applyFont="1" applyFill="1" applyBorder="1" applyAlignment="1">
      <alignment wrapText="1"/>
    </xf>
    <xf numFmtId="49" fontId="5" fillId="0" borderId="8" xfId="0" applyFont="1" applyBorder="1" applyAlignment="1">
      <alignment wrapText="1"/>
    </xf>
    <xf numFmtId="1" fontId="0" fillId="0" borderId="0" xfId="0" applyNumberFormat="1" applyAlignment="1">
      <alignment vertical="top"/>
    </xf>
    <xf numFmtId="2" fontId="0" fillId="0" borderId="0" xfId="0" applyNumberFormat="1"/>
    <xf numFmtId="4" fontId="10" fillId="0" borderId="0" xfId="0" applyNumberFormat="1" applyFont="1" applyAlignment="1">
      <alignment horizontal="right"/>
    </xf>
    <xf numFmtId="0" fontId="0" fillId="0" borderId="0" xfId="0" applyNumberFormat="1" applyAlignment="1">
      <alignment vertical="top" wrapText="1"/>
    </xf>
    <xf numFmtId="49" fontId="5" fillId="0" borderId="0" xfId="0" applyFont="1" applyBorder="1" applyAlignment="1">
      <alignment wrapText="1"/>
    </xf>
    <xf numFmtId="49" fontId="0" fillId="0" borderId="0" xfId="0" applyBorder="1"/>
    <xf numFmtId="4" fontId="0" fillId="0" borderId="0" xfId="0" applyNumberForma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1" fontId="0" fillId="0" borderId="0" xfId="0" applyNumberFormat="1"/>
    <xf numFmtId="1" fontId="8" fillId="0" borderId="9" xfId="0" applyNumberFormat="1" applyFont="1" applyBorder="1" applyAlignment="1">
      <alignment vertical="top"/>
    </xf>
    <xf numFmtId="1" fontId="8" fillId="0" borderId="10" xfId="0" applyNumberFormat="1" applyFont="1" applyBorder="1" applyAlignment="1">
      <alignment vertical="top"/>
    </xf>
    <xf numFmtId="1" fontId="8" fillId="0" borderId="11" xfId="0" applyNumberFormat="1" applyFont="1" applyBorder="1" applyAlignment="1">
      <alignment vertical="top"/>
    </xf>
    <xf numFmtId="1" fontId="5" fillId="0" borderId="0" xfId="0" applyNumberFormat="1" applyFont="1" applyAlignment="1">
      <alignment vertical="top"/>
    </xf>
    <xf numFmtId="49" fontId="0" fillId="0" borderId="0" xfId="0" applyNumberFormat="1" applyAlignment="1">
      <alignment wrapText="1"/>
    </xf>
    <xf numFmtId="4" fontId="24" fillId="0" borderId="0" xfId="0" applyNumberFormat="1" applyFont="1" applyAlignment="1">
      <alignment horizontal="right"/>
    </xf>
    <xf numFmtId="1" fontId="8" fillId="0" borderId="12" xfId="0" applyNumberFormat="1" applyFont="1" applyBorder="1" applyAlignment="1">
      <alignment vertical="top"/>
    </xf>
    <xf numFmtId="49" fontId="8" fillId="0" borderId="13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9" fontId="14" fillId="0" borderId="0" xfId="0" applyFont="1"/>
    <xf numFmtId="4" fontId="15" fillId="0" borderId="0" xfId="0" applyNumberFormat="1" applyFont="1" applyAlignment="1">
      <alignment horizontal="right"/>
    </xf>
    <xf numFmtId="49" fontId="17" fillId="0" borderId="0" xfId="0" applyFont="1"/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left"/>
    </xf>
    <xf numFmtId="49" fontId="14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19" fillId="0" borderId="0" xfId="0" applyFont="1" applyAlignment="1">
      <alignment vertical="top" wrapText="1"/>
    </xf>
    <xf numFmtId="49" fontId="19" fillId="0" borderId="0" xfId="0" applyFont="1"/>
    <xf numFmtId="4" fontId="1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9" fontId="14" fillId="0" borderId="0" xfId="0" applyFont="1" applyAlignment="1">
      <alignment wrapText="1"/>
    </xf>
    <xf numFmtId="4" fontId="26" fillId="0" borderId="0" xfId="0" applyNumberFormat="1" applyFont="1" applyAlignment="1">
      <alignment horizontal="right"/>
    </xf>
    <xf numFmtId="0" fontId="14" fillId="0" borderId="0" xfId="0" applyNumberFormat="1" applyFont="1" applyAlignment="1">
      <alignment vertical="top" wrapText="1"/>
    </xf>
    <xf numFmtId="49" fontId="14" fillId="0" borderId="0" xfId="0" applyNumberFormat="1" applyFont="1" applyBorder="1" applyAlignment="1">
      <alignment vertical="top" wrapText="1" readingOrder="1"/>
    </xf>
    <xf numFmtId="49" fontId="14" fillId="0" borderId="0" xfId="0" applyFont="1" applyBorder="1"/>
    <xf numFmtId="1" fontId="14" fillId="0" borderId="0" xfId="0" applyNumberFormat="1" applyFont="1" applyAlignment="1">
      <alignment vertical="top"/>
    </xf>
    <xf numFmtId="1" fontId="21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 wrapText="1"/>
    </xf>
    <xf numFmtId="49" fontId="14" fillId="0" borderId="0" xfId="0" applyFont="1" applyBorder="1" applyAlignment="1">
      <alignment vertical="top" wrapText="1"/>
    </xf>
    <xf numFmtId="49" fontId="14" fillId="0" borderId="0" xfId="0" quotePrefix="1" applyFont="1" applyAlignment="1">
      <alignment vertical="top" wrapText="1"/>
    </xf>
    <xf numFmtId="49" fontId="14" fillId="0" borderId="0" xfId="0" quotePrefix="1" applyFont="1" applyBorder="1" applyAlignment="1">
      <alignment vertical="top" wrapText="1"/>
    </xf>
    <xf numFmtId="49" fontId="14" fillId="0" borderId="0" xfId="0" quotePrefix="1" applyFont="1" applyAlignment="1">
      <alignment wrapText="1"/>
    </xf>
    <xf numFmtId="4" fontId="14" fillId="0" borderId="0" xfId="0" applyNumberFormat="1" applyFont="1" applyBorder="1" applyAlignment="1">
      <alignment horizontal="right"/>
    </xf>
    <xf numFmtId="0" fontId="14" fillId="0" borderId="0" xfId="0" applyNumberFormat="1" applyFont="1" applyFill="1" applyAlignment="1">
      <alignment wrapText="1"/>
    </xf>
    <xf numFmtId="49" fontId="21" fillId="0" borderId="0" xfId="0" applyFont="1" applyAlignment="1">
      <alignment wrapText="1"/>
    </xf>
    <xf numFmtId="4" fontId="15" fillId="0" borderId="0" xfId="0" applyNumberFormat="1" applyFont="1" applyBorder="1" applyAlignment="1">
      <alignment horizontal="right"/>
    </xf>
    <xf numFmtId="49" fontId="0" fillId="0" borderId="0" xfId="0"/>
    <xf numFmtId="2" fontId="0" fillId="0" borderId="0" xfId="0" applyNumberFormat="1"/>
    <xf numFmtId="4" fontId="0" fillId="0" borderId="0" xfId="0" applyNumberFormat="1" applyBorder="1" applyAlignment="1">
      <alignment horizontal="right"/>
    </xf>
    <xf numFmtId="49" fontId="14" fillId="0" borderId="0" xfId="0" applyFont="1"/>
    <xf numFmtId="4" fontId="15" fillId="0" borderId="0" xfId="0" applyNumberFormat="1" applyFont="1" applyAlignment="1">
      <alignment horizontal="right"/>
    </xf>
    <xf numFmtId="49" fontId="14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14" fillId="0" borderId="0" xfId="0" applyFont="1" applyAlignment="1">
      <alignment wrapText="1"/>
    </xf>
    <xf numFmtId="0" fontId="14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9" fontId="14" fillId="0" borderId="0" xfId="0" applyFont="1"/>
    <xf numFmtId="4" fontId="15" fillId="0" borderId="0" xfId="0" applyNumberFormat="1" applyFont="1" applyAlignment="1">
      <alignment horizontal="right"/>
    </xf>
    <xf numFmtId="49" fontId="14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14" fillId="0" borderId="0" xfId="0" applyFont="1" applyAlignment="1">
      <alignment wrapText="1"/>
    </xf>
    <xf numFmtId="49" fontId="14" fillId="0" borderId="0" xfId="0" applyNumberFormat="1" applyFont="1" applyAlignment="1">
      <alignment vertical="top" wrapText="1"/>
    </xf>
    <xf numFmtId="0" fontId="35" fillId="0" borderId="0" xfId="0" applyNumberFormat="1" applyFont="1" applyFill="1" applyAlignment="1">
      <alignment wrapText="1"/>
    </xf>
    <xf numFmtId="49" fontId="0" fillId="0" borderId="0" xfId="0"/>
    <xf numFmtId="2" fontId="0" fillId="0" borderId="0" xfId="0" applyNumberFormat="1"/>
    <xf numFmtId="1" fontId="0" fillId="0" borderId="0" xfId="0" applyNumberFormat="1"/>
    <xf numFmtId="49" fontId="14" fillId="0" borderId="0" xfId="0" applyFont="1" applyFill="1" applyAlignment="1">
      <alignment horizontal="left" vertical="top" wrapText="1"/>
    </xf>
    <xf numFmtId="0" fontId="14" fillId="0" borderId="0" xfId="0" applyNumberFormat="1" applyFont="1" applyFill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37" fillId="0" borderId="0" xfId="17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Alignment="1">
      <alignment vertical="top" wrapText="1"/>
    </xf>
    <xf numFmtId="49" fontId="26" fillId="0" borderId="0" xfId="0" applyNumberFormat="1" applyFont="1" applyBorder="1" applyAlignment="1">
      <alignment vertical="top" wrapText="1" readingOrder="1"/>
    </xf>
    <xf numFmtId="4" fontId="14" fillId="0" borderId="0" xfId="50" applyNumberFormat="1" applyFont="1" applyAlignment="1">
      <alignment horizontal="right"/>
    </xf>
    <xf numFmtId="4" fontId="14" fillId="0" borderId="0" xfId="73" applyNumberFormat="1" applyFont="1" applyAlignment="1">
      <alignment horizontal="right"/>
    </xf>
    <xf numFmtId="4" fontId="14" fillId="0" borderId="0" xfId="50" applyNumberFormat="1" applyFont="1" applyAlignment="1">
      <alignment horizontal="right"/>
    </xf>
    <xf numFmtId="0" fontId="41" fillId="0" borderId="0" xfId="74" applyFont="1" applyBorder="1" applyAlignment="1">
      <alignment vertical="top"/>
    </xf>
    <xf numFmtId="0" fontId="29" fillId="0" borderId="0" xfId="74" applyFont="1" applyFill="1" applyBorder="1" applyAlignment="1">
      <alignment horizontal="right" vertical="top"/>
    </xf>
    <xf numFmtId="0" fontId="28" fillId="0" borderId="0" xfId="74" applyFont="1" applyFill="1" applyBorder="1" applyAlignment="1">
      <alignment horizontal="justify" vertical="top"/>
    </xf>
    <xf numFmtId="0" fontId="28" fillId="0" borderId="0" xfId="74" applyFont="1" applyFill="1" applyBorder="1" applyAlignment="1">
      <alignment horizontal="right" vertical="top"/>
    </xf>
    <xf numFmtId="4" fontId="28" fillId="0" borderId="0" xfId="74" applyNumberFormat="1" applyFont="1" applyFill="1" applyBorder="1" applyAlignment="1">
      <alignment horizontal="right" vertical="top"/>
    </xf>
    <xf numFmtId="164" fontId="29" fillId="0" borderId="0" xfId="74" applyNumberFormat="1" applyFont="1" applyFill="1" applyBorder="1" applyAlignment="1">
      <alignment vertical="top"/>
    </xf>
    <xf numFmtId="164" fontId="42" fillId="0" borderId="0" xfId="74" applyNumberFormat="1" applyFont="1" applyFill="1" applyBorder="1" applyAlignment="1">
      <alignment vertical="top"/>
    </xf>
    <xf numFmtId="0" fontId="34" fillId="0" borderId="0" xfId="74" applyFont="1" applyBorder="1" applyAlignment="1">
      <alignment vertical="top"/>
    </xf>
    <xf numFmtId="0" fontId="30" fillId="0" borderId="16" xfId="74" applyFont="1" applyFill="1" applyBorder="1" applyAlignment="1">
      <alignment horizontal="right" vertical="top" wrapText="1"/>
    </xf>
    <xf numFmtId="4" fontId="30" fillId="0" borderId="16" xfId="74" applyNumberFormat="1" applyFont="1" applyFill="1" applyBorder="1" applyAlignment="1">
      <alignment horizontal="right" vertical="top"/>
    </xf>
    <xf numFmtId="164" fontId="30" fillId="0" borderId="16" xfId="74" applyNumberFormat="1" applyFont="1" applyFill="1" applyBorder="1" applyAlignment="1">
      <alignment horizontal="right" vertical="top"/>
    </xf>
    <xf numFmtId="0" fontId="28" fillId="0" borderId="0" xfId="74" applyFont="1" applyFill="1" applyBorder="1" applyAlignment="1">
      <alignment horizontal="justify" vertical="top" wrapText="1"/>
    </xf>
    <xf numFmtId="0" fontId="34" fillId="0" borderId="0" xfId="74" applyFont="1" applyFill="1" applyBorder="1" applyAlignment="1">
      <alignment vertical="top"/>
    </xf>
    <xf numFmtId="0" fontId="30" fillId="0" borderId="0" xfId="74" applyFont="1" applyFill="1" applyBorder="1" applyAlignment="1">
      <alignment horizontal="right" vertical="top"/>
    </xf>
    <xf numFmtId="0" fontId="29" fillId="0" borderId="0" xfId="74" applyFont="1" applyFill="1" applyBorder="1" applyAlignment="1">
      <alignment horizontal="justify" vertical="top"/>
    </xf>
    <xf numFmtId="164" fontId="28" fillId="0" borderId="0" xfId="74" applyNumberFormat="1" applyFont="1" applyFill="1" applyBorder="1" applyAlignment="1">
      <alignment vertical="top"/>
    </xf>
    <xf numFmtId="0" fontId="29" fillId="0" borderId="16" xfId="74" applyFont="1" applyFill="1" applyBorder="1" applyAlignment="1">
      <alignment horizontal="right" vertical="top"/>
    </xf>
    <xf numFmtId="0" fontId="28" fillId="0" borderId="16" xfId="74" applyFont="1" applyFill="1" applyBorder="1" applyAlignment="1">
      <alignment horizontal="justify" vertical="top"/>
    </xf>
    <xf numFmtId="0" fontId="28" fillId="0" borderId="16" xfId="74" applyFont="1" applyFill="1" applyBorder="1" applyAlignment="1">
      <alignment horizontal="right" vertical="top"/>
    </xf>
    <xf numFmtId="4" fontId="28" fillId="0" borderId="16" xfId="74" applyNumberFormat="1" applyFont="1" applyFill="1" applyBorder="1" applyAlignment="1">
      <alignment horizontal="right" vertical="top"/>
    </xf>
    <xf numFmtId="164" fontId="28" fillId="0" borderId="16" xfId="74" applyNumberFormat="1" applyFont="1" applyFill="1" applyBorder="1" applyAlignment="1">
      <alignment vertical="top"/>
    </xf>
    <xf numFmtId="0" fontId="28" fillId="0" borderId="0" xfId="74" applyFont="1" applyFill="1" applyBorder="1" applyAlignment="1">
      <alignment vertical="top"/>
    </xf>
    <xf numFmtId="0" fontId="28" fillId="0" borderId="0" xfId="74" applyFont="1" applyFill="1" applyBorder="1" applyAlignment="1">
      <alignment vertical="top" wrapText="1"/>
    </xf>
    <xf numFmtId="0" fontId="42" fillId="0" borderId="0" xfId="74" applyFont="1" applyFill="1" applyBorder="1" applyAlignment="1">
      <alignment vertical="top"/>
    </xf>
    <xf numFmtId="0" fontId="29" fillId="3" borderId="8" xfId="74" applyFont="1" applyFill="1" applyBorder="1" applyAlignment="1">
      <alignment horizontal="right" vertical="top"/>
    </xf>
    <xf numFmtId="0" fontId="28" fillId="3" borderId="1" xfId="74" applyFont="1" applyFill="1" applyBorder="1" applyAlignment="1">
      <alignment horizontal="justify" vertical="top"/>
    </xf>
    <xf numFmtId="0" fontId="29" fillId="3" borderId="1" xfId="74" applyFont="1" applyFill="1" applyBorder="1" applyAlignment="1">
      <alignment horizontal="right" vertical="top"/>
    </xf>
    <xf numFmtId="4" fontId="29" fillId="3" borderId="1" xfId="74" applyNumberFormat="1" applyFont="1" applyFill="1" applyBorder="1" applyAlignment="1">
      <alignment horizontal="right" vertical="top"/>
    </xf>
    <xf numFmtId="0" fontId="29" fillId="3" borderId="1" xfId="74" applyFont="1" applyFill="1" applyBorder="1" applyAlignment="1">
      <alignment vertical="top"/>
    </xf>
    <xf numFmtId="164" fontId="28" fillId="3" borderId="2" xfId="74" applyNumberFormat="1" applyFont="1" applyFill="1" applyBorder="1" applyAlignment="1">
      <alignment vertical="top"/>
    </xf>
    <xf numFmtId="4" fontId="29" fillId="0" borderId="0" xfId="74" applyNumberFormat="1" applyFont="1" applyFill="1" applyBorder="1" applyAlignment="1">
      <alignment horizontal="right" vertical="top"/>
    </xf>
    <xf numFmtId="0" fontId="29" fillId="0" borderId="0" xfId="74" applyFont="1" applyFill="1" applyBorder="1" applyAlignment="1">
      <alignment vertical="top"/>
    </xf>
    <xf numFmtId="1" fontId="28" fillId="0" borderId="0" xfId="74" applyNumberFormat="1" applyFont="1" applyFill="1" applyBorder="1" applyAlignment="1">
      <alignment horizontal="right" vertical="top"/>
    </xf>
    <xf numFmtId="1" fontId="29" fillId="0" borderId="0" xfId="74" applyNumberFormat="1" applyFont="1" applyFill="1" applyBorder="1" applyAlignment="1">
      <alignment horizontal="right" vertical="top"/>
    </xf>
    <xf numFmtId="0" fontId="29" fillId="0" borderId="0" xfId="74" applyFont="1" applyFill="1" applyBorder="1" applyAlignment="1">
      <alignment vertical="top" wrapText="1"/>
    </xf>
    <xf numFmtId="49" fontId="29" fillId="0" borderId="0" xfId="74" applyNumberFormat="1" applyFont="1" applyFill="1" applyBorder="1" applyAlignment="1">
      <alignment vertical="top" wrapText="1"/>
    </xf>
    <xf numFmtId="0" fontId="28" fillId="0" borderId="0" xfId="74" applyFont="1" applyFill="1" applyBorder="1" applyAlignment="1">
      <alignment horizontal="center" vertical="top"/>
    </xf>
    <xf numFmtId="4" fontId="28" fillId="0" borderId="0" xfId="74" applyNumberFormat="1" applyFont="1" applyFill="1" applyBorder="1" applyAlignment="1">
      <alignment horizontal="center" vertical="top"/>
    </xf>
    <xf numFmtId="49" fontId="29" fillId="0" borderId="0" xfId="74" applyNumberFormat="1" applyFont="1" applyFill="1" applyBorder="1" applyAlignment="1">
      <alignment horizontal="left" vertical="top" wrapText="1"/>
    </xf>
    <xf numFmtId="1" fontId="29" fillId="0" borderId="16" xfId="74" applyNumberFormat="1" applyFont="1" applyFill="1" applyBorder="1" applyAlignment="1">
      <alignment horizontal="right" vertical="top"/>
    </xf>
    <xf numFmtId="0" fontId="28" fillId="0" borderId="16" xfId="74" applyNumberFormat="1" applyFont="1" applyFill="1" applyBorder="1" applyAlignment="1">
      <alignment vertical="top" wrapText="1"/>
    </xf>
    <xf numFmtId="4" fontId="29" fillId="0" borderId="16" xfId="74" applyNumberFormat="1" applyFont="1" applyFill="1" applyBorder="1" applyAlignment="1">
      <alignment horizontal="right" vertical="top"/>
    </xf>
    <xf numFmtId="0" fontId="29" fillId="0" borderId="0" xfId="74" applyNumberFormat="1" applyFont="1" applyFill="1" applyBorder="1" applyAlignment="1">
      <alignment vertical="top" wrapText="1"/>
    </xf>
    <xf numFmtId="0" fontId="28" fillId="0" borderId="0" xfId="74" applyNumberFormat="1" applyFont="1" applyFill="1" applyBorder="1" applyAlignment="1">
      <alignment vertical="top" wrapText="1"/>
    </xf>
    <xf numFmtId="164" fontId="30" fillId="0" borderId="16" xfId="74" applyNumberFormat="1" applyFont="1" applyFill="1" applyBorder="1" applyAlignment="1">
      <alignment vertical="top"/>
    </xf>
    <xf numFmtId="0" fontId="29" fillId="0" borderId="0" xfId="74" applyFont="1" applyFill="1" applyBorder="1" applyAlignment="1">
      <alignment horizontal="right" vertical="top" wrapText="1"/>
    </xf>
    <xf numFmtId="0" fontId="41" fillId="0" borderId="0" xfId="74" applyFont="1" applyFill="1" applyBorder="1" applyAlignment="1">
      <alignment vertical="top"/>
    </xf>
    <xf numFmtId="0" fontId="43" fillId="2" borderId="0" xfId="74" applyFont="1" applyFill="1" applyBorder="1" applyAlignment="1">
      <alignment vertical="top"/>
    </xf>
    <xf numFmtId="0" fontId="43" fillId="2" borderId="0" xfId="74" applyFont="1" applyFill="1" applyBorder="1" applyAlignment="1">
      <alignment horizontal="justify" vertical="top"/>
    </xf>
    <xf numFmtId="0" fontId="34" fillId="2" borderId="0" xfId="74" applyFont="1" applyFill="1" applyBorder="1" applyAlignment="1">
      <alignment vertical="top"/>
    </xf>
    <xf numFmtId="164" fontId="34" fillId="2" borderId="0" xfId="74" applyNumberFormat="1" applyFont="1" applyFill="1" applyBorder="1" applyAlignment="1">
      <alignment vertical="top"/>
    </xf>
    <xf numFmtId="49" fontId="29" fillId="0" borderId="0" xfId="74" applyNumberFormat="1" applyFont="1" applyFill="1" applyBorder="1" applyAlignment="1">
      <alignment horizontal="right" vertical="top" wrapText="1"/>
    </xf>
    <xf numFmtId="4" fontId="29" fillId="0" borderId="0" xfId="74" applyNumberFormat="1" applyFont="1" applyFill="1" applyBorder="1" applyAlignment="1">
      <alignment horizontal="right" vertical="top" wrapText="1"/>
    </xf>
    <xf numFmtId="4" fontId="34" fillId="0" borderId="0" xfId="74" applyNumberFormat="1" applyFont="1" applyBorder="1" applyAlignment="1">
      <alignment vertical="top"/>
    </xf>
    <xf numFmtId="49" fontId="44" fillId="0" borderId="0" xfId="74" applyNumberFormat="1" applyFont="1" applyFill="1" applyBorder="1" applyAlignment="1">
      <alignment horizontal="right" vertical="top" wrapText="1"/>
    </xf>
    <xf numFmtId="4" fontId="29" fillId="0" borderId="0" xfId="4" applyNumberFormat="1" applyFont="1" applyFill="1" applyBorder="1" applyAlignment="1">
      <alignment horizontal="right" vertical="top"/>
    </xf>
    <xf numFmtId="164" fontId="28" fillId="0" borderId="0" xfId="74" applyNumberFormat="1" applyFont="1" applyFill="1" applyBorder="1" applyAlignment="1">
      <alignment horizontal="justify" vertical="top"/>
    </xf>
    <xf numFmtId="164" fontId="34" fillId="0" borderId="0" xfId="74" applyNumberFormat="1" applyFont="1" applyFill="1" applyBorder="1" applyAlignment="1">
      <alignment vertical="top"/>
    </xf>
    <xf numFmtId="4" fontId="44" fillId="0" borderId="0" xfId="74" applyNumberFormat="1" applyFont="1" applyFill="1" applyBorder="1" applyAlignment="1">
      <alignment horizontal="right" vertical="top" wrapText="1"/>
    </xf>
    <xf numFmtId="4" fontId="30" fillId="0" borderId="16" xfId="74" applyNumberFormat="1" applyFont="1" applyFill="1" applyBorder="1" applyAlignment="1">
      <alignment horizontal="right" vertical="top" wrapText="1"/>
    </xf>
    <xf numFmtId="164" fontId="30" fillId="0" borderId="16" xfId="74" applyNumberFormat="1" applyFont="1" applyFill="1" applyBorder="1" applyAlignment="1">
      <alignment vertical="top" wrapText="1"/>
    </xf>
    <xf numFmtId="0" fontId="28" fillId="3" borderId="8" xfId="74" applyFont="1" applyFill="1" applyBorder="1" applyAlignment="1">
      <alignment horizontal="right" vertical="top"/>
    </xf>
    <xf numFmtId="49" fontId="14" fillId="0" borderId="0" xfId="0" applyFont="1" applyBorder="1" applyAlignment="1">
      <alignment wrapText="1"/>
    </xf>
    <xf numFmtId="49" fontId="14" fillId="0" borderId="0" xfId="0" applyFont="1" applyFill="1" applyBorder="1"/>
    <xf numFmtId="49" fontId="45" fillId="0" borderId="0" xfId="0" applyFont="1"/>
    <xf numFmtId="49" fontId="14" fillId="0" borderId="16" xfId="0" applyFont="1" applyBorder="1" applyAlignment="1">
      <alignment vertical="top" wrapText="1"/>
    </xf>
    <xf numFmtId="49" fontId="14" fillId="0" borderId="16" xfId="0" applyFont="1" applyBorder="1"/>
    <xf numFmtId="4" fontId="14" fillId="0" borderId="16" xfId="0" applyNumberFormat="1" applyFont="1" applyBorder="1" applyAlignment="1">
      <alignment horizontal="right"/>
    </xf>
    <xf numFmtId="4" fontId="15" fillId="0" borderId="16" xfId="0" applyNumberFormat="1" applyFont="1" applyBorder="1" applyAlignment="1">
      <alignment horizontal="right"/>
    </xf>
    <xf numFmtId="0" fontId="14" fillId="0" borderId="16" xfId="0" applyNumberFormat="1" applyFont="1" applyBorder="1" applyAlignment="1">
      <alignment vertical="top" wrapText="1"/>
    </xf>
    <xf numFmtId="4" fontId="0" fillId="0" borderId="16" xfId="0" applyNumberForma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9" fontId="0" fillId="0" borderId="16" xfId="0" applyBorder="1"/>
    <xf numFmtId="49" fontId="14" fillId="0" borderId="16" xfId="3" applyFont="1" applyBorder="1" applyAlignment="1">
      <alignment vertical="top" wrapText="1"/>
    </xf>
    <xf numFmtId="4" fontId="25" fillId="0" borderId="16" xfId="0" applyNumberFormat="1" applyFont="1" applyBorder="1" applyAlignment="1">
      <alignment horizontal="right"/>
    </xf>
    <xf numFmtId="2" fontId="29" fillId="0" borderId="0" xfId="74" applyNumberFormat="1" applyFont="1" applyFill="1" applyBorder="1" applyAlignment="1">
      <alignment horizontal="right" vertical="top"/>
    </xf>
    <xf numFmtId="4" fontId="29" fillId="0" borderId="0" xfId="75" applyNumberFormat="1" applyFont="1" applyFill="1" applyBorder="1" applyAlignment="1">
      <alignment horizontal="right" vertical="top"/>
    </xf>
    <xf numFmtId="4" fontId="29" fillId="0" borderId="0" xfId="76" applyNumberFormat="1" applyFont="1" applyFill="1" applyBorder="1" applyAlignment="1">
      <alignment horizontal="right" vertical="top"/>
    </xf>
    <xf numFmtId="164" fontId="28" fillId="3" borderId="2" xfId="77" applyNumberFormat="1" applyFont="1" applyFill="1" applyBorder="1" applyAlignment="1">
      <alignment vertical="top"/>
    </xf>
    <xf numFmtId="0" fontId="4" fillId="0" borderId="0" xfId="78"/>
    <xf numFmtId="4" fontId="29" fillId="0" borderId="0" xfId="78" applyNumberFormat="1" applyFont="1" applyFill="1" applyBorder="1" applyAlignment="1">
      <alignment horizontal="right" vertical="top"/>
    </xf>
    <xf numFmtId="4" fontId="29" fillId="0" borderId="0" xfId="79" applyNumberFormat="1" applyFont="1" applyFill="1" applyBorder="1" applyAlignment="1">
      <alignment horizontal="right" vertical="top"/>
    </xf>
    <xf numFmtId="4" fontId="29" fillId="0" borderId="0" xfId="80" applyNumberFormat="1" applyFont="1" applyFill="1" applyBorder="1" applyAlignment="1">
      <alignment horizontal="right" vertical="top"/>
    </xf>
    <xf numFmtId="4" fontId="29" fillId="0" borderId="0" xfId="81" applyNumberFormat="1" applyFont="1" applyFill="1" applyBorder="1" applyAlignment="1">
      <alignment horizontal="right" vertical="top"/>
    </xf>
    <xf numFmtId="0" fontId="4" fillId="0" borderId="0" xfId="82"/>
    <xf numFmtId="4" fontId="29" fillId="0" borderId="0" xfId="82" applyNumberFormat="1" applyFont="1" applyFill="1" applyBorder="1" applyAlignment="1">
      <alignment horizontal="right" vertical="top"/>
    </xf>
    <xf numFmtId="4" fontId="29" fillId="0" borderId="0" xfId="84" applyNumberFormat="1" applyFont="1" applyFill="1" applyBorder="1" applyAlignment="1">
      <alignment horizontal="right" vertical="top"/>
    </xf>
    <xf numFmtId="0" fontId="4" fillId="0" borderId="0" xfId="85"/>
    <xf numFmtId="4" fontId="29" fillId="0" borderId="0" xfId="85" applyNumberFormat="1" applyFont="1" applyFill="1" applyBorder="1" applyAlignment="1">
      <alignment horizontal="right" vertical="top"/>
    </xf>
    <xf numFmtId="4" fontId="28" fillId="0" borderId="0" xfId="85" applyNumberFormat="1" applyFont="1" applyFill="1" applyBorder="1" applyAlignment="1">
      <alignment horizontal="center" vertical="top"/>
    </xf>
    <xf numFmtId="4" fontId="29" fillId="0" borderId="16" xfId="85" applyNumberFormat="1" applyFont="1" applyFill="1" applyBorder="1" applyAlignment="1">
      <alignment horizontal="right" vertical="top"/>
    </xf>
    <xf numFmtId="2" fontId="29" fillId="0" borderId="0" xfId="74" applyNumberFormat="1" applyFont="1" applyFill="1" applyBorder="1" applyAlignment="1">
      <alignment vertical="top" wrapText="1"/>
    </xf>
    <xf numFmtId="0" fontId="4" fillId="0" borderId="0" xfId="86"/>
    <xf numFmtId="49" fontId="29" fillId="0" borderId="0" xfId="86" applyNumberFormat="1" applyFont="1" applyFill="1" applyBorder="1" applyAlignment="1">
      <alignment vertical="top" wrapText="1"/>
    </xf>
    <xf numFmtId="4" fontId="29" fillId="0" borderId="0" xfId="86" applyNumberFormat="1" applyFont="1" applyFill="1" applyBorder="1" applyAlignment="1">
      <alignment horizontal="right" vertical="top"/>
    </xf>
    <xf numFmtId="0" fontId="4" fillId="0" borderId="0" xfId="83"/>
    <xf numFmtId="49" fontId="29" fillId="0" borderId="0" xfId="83" applyNumberFormat="1" applyFont="1" applyFill="1" applyBorder="1" applyAlignment="1">
      <alignment vertical="top" wrapText="1"/>
    </xf>
    <xf numFmtId="4" fontId="29" fillId="0" borderId="0" xfId="83" applyNumberFormat="1" applyFont="1" applyFill="1" applyBorder="1" applyAlignment="1">
      <alignment horizontal="right" vertical="top"/>
    </xf>
    <xf numFmtId="0" fontId="4" fillId="0" borderId="0" xfId="87"/>
    <xf numFmtId="49" fontId="29" fillId="0" borderId="0" xfId="87" applyNumberFormat="1" applyFont="1" applyFill="1" applyBorder="1" applyAlignment="1">
      <alignment vertical="top" wrapText="1"/>
    </xf>
    <xf numFmtId="4" fontId="29" fillId="0" borderId="0" xfId="87" applyNumberFormat="1" applyFont="1" applyFill="1" applyBorder="1" applyAlignment="1">
      <alignment horizontal="right" vertical="top"/>
    </xf>
    <xf numFmtId="4" fontId="29" fillId="0" borderId="0" xfId="88" applyNumberFormat="1" applyFont="1" applyFill="1" applyBorder="1" applyAlignment="1">
      <alignment horizontal="right" vertical="top"/>
    </xf>
    <xf numFmtId="4" fontId="29" fillId="0" borderId="0" xfId="89" applyNumberFormat="1" applyFont="1" applyFill="1" applyBorder="1" applyAlignment="1">
      <alignment horizontal="right" vertical="top"/>
    </xf>
    <xf numFmtId="2" fontId="11" fillId="0" borderId="0" xfId="0" applyNumberFormat="1" applyFont="1"/>
    <xf numFmtId="49" fontId="11" fillId="0" borderId="0" xfId="0" applyFont="1"/>
    <xf numFmtId="0" fontId="46" fillId="0" borderId="0" xfId="0" applyNumberFormat="1" applyFont="1" applyAlignment="1">
      <alignment horizontal="center" vertical="center" wrapText="1"/>
    </xf>
    <xf numFmtId="49" fontId="47" fillId="0" borderId="0" xfId="0" applyFont="1" applyAlignment="1">
      <alignment horizontal="right"/>
    </xf>
    <xf numFmtId="164" fontId="47" fillId="0" borderId="0" xfId="0" applyNumberFormat="1" applyFont="1"/>
    <xf numFmtId="49" fontId="47" fillId="0" borderId="0" xfId="0" applyFont="1" applyBorder="1" applyAlignment="1">
      <alignment horizontal="right"/>
    </xf>
    <xf numFmtId="164" fontId="47" fillId="0" borderId="0" xfId="0" applyNumberFormat="1" applyFont="1" applyBorder="1"/>
    <xf numFmtId="49" fontId="48" fillId="0" borderId="15" xfId="0" applyFont="1" applyBorder="1" applyAlignment="1">
      <alignment horizontal="right"/>
    </xf>
    <xf numFmtId="164" fontId="47" fillId="0" borderId="15" xfId="0" applyNumberFormat="1" applyFont="1" applyBorder="1"/>
    <xf numFmtId="49" fontId="48" fillId="0" borderId="16" xfId="0" applyFont="1" applyBorder="1" applyAlignment="1">
      <alignment horizontal="right"/>
    </xf>
    <xf numFmtId="164" fontId="47" fillId="0" borderId="16" xfId="0" applyNumberFormat="1" applyFont="1" applyBorder="1"/>
    <xf numFmtId="49" fontId="48" fillId="0" borderId="0" xfId="0" applyFont="1" applyAlignment="1">
      <alignment horizontal="right"/>
    </xf>
    <xf numFmtId="49" fontId="48" fillId="0" borderId="0" xfId="0" applyFont="1" applyBorder="1" applyAlignment="1">
      <alignment horizontal="right"/>
    </xf>
    <xf numFmtId="164" fontId="48" fillId="0" borderId="0" xfId="0" applyNumberFormat="1" applyFont="1" applyBorder="1"/>
    <xf numFmtId="4" fontId="11" fillId="0" borderId="0" xfId="0" applyNumberFormat="1" applyFont="1"/>
    <xf numFmtId="49" fontId="49" fillId="0" borderId="0" xfId="0" applyFont="1" applyAlignment="1">
      <alignment horizontal="center"/>
    </xf>
    <xf numFmtId="49" fontId="11" fillId="0" borderId="0" xfId="0" applyFont="1" applyAlignment="1">
      <alignment horizontal="right"/>
    </xf>
    <xf numFmtId="4" fontId="47" fillId="0" borderId="0" xfId="0" applyNumberFormat="1" applyFont="1"/>
    <xf numFmtId="49" fontId="47" fillId="0" borderId="1" xfId="0" applyFont="1" applyBorder="1" applyAlignment="1">
      <alignment horizontal="right"/>
    </xf>
    <xf numFmtId="4" fontId="47" fillId="0" borderId="1" xfId="0" applyNumberFormat="1" applyFont="1" applyBorder="1"/>
    <xf numFmtId="0" fontId="46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49" fontId="11" fillId="0" borderId="0" xfId="0" applyFont="1" applyAlignment="1">
      <alignment horizontal="center" vertical="center" wrapText="1"/>
    </xf>
    <xf numFmtId="49" fontId="8" fillId="0" borderId="1" xfId="0" applyFont="1" applyBorder="1" applyAlignment="1">
      <alignment horizontal="center"/>
    </xf>
    <xf numFmtId="49" fontId="8" fillId="0" borderId="17" xfId="0" applyFont="1" applyBorder="1" applyAlignment="1">
      <alignment horizontal="center"/>
    </xf>
    <xf numFmtId="49" fontId="8" fillId="0" borderId="13" xfId="0" applyFont="1" applyBorder="1" applyAlignment="1">
      <alignment horizontal="center"/>
    </xf>
    <xf numFmtId="49" fontId="13" fillId="0" borderId="0" xfId="0" applyNumberFormat="1" applyFont="1" applyAlignment="1">
      <alignment horizontal="center" wrapText="1"/>
    </xf>
    <xf numFmtId="0" fontId="13" fillId="0" borderId="0" xfId="0" applyNumberFormat="1" applyFont="1" applyAlignment="1">
      <alignment horizontal="center" wrapText="1"/>
    </xf>
    <xf numFmtId="49" fontId="12" fillId="0" borderId="0" xfId="0" applyFont="1" applyAlignment="1">
      <alignment horizontal="center" wrapText="1"/>
    </xf>
    <xf numFmtId="1" fontId="0" fillId="0" borderId="18" xfId="0" applyNumberFormat="1" applyBorder="1" applyAlignment="1">
      <alignment horizontal="center" vertical="top"/>
    </xf>
    <xf numFmtId="49" fontId="8" fillId="0" borderId="19" xfId="0" applyFont="1" applyBorder="1" applyAlignment="1">
      <alignment horizontal="center"/>
    </xf>
  </cellXfs>
  <cellStyles count="90">
    <cellStyle name="Navadno" xfId="0" builtinId="0"/>
    <cellStyle name="Navadno 10" xfId="11"/>
    <cellStyle name="Navadno 11" xfId="12"/>
    <cellStyle name="Navadno 12" xfId="13"/>
    <cellStyle name="Navadno 13" xfId="14"/>
    <cellStyle name="Navadno 14" xfId="15"/>
    <cellStyle name="Navadno 15" xfId="17"/>
    <cellStyle name="Navadno 16" xfId="50"/>
    <cellStyle name="Navadno 17" xfId="49"/>
    <cellStyle name="Navadno 18" xfId="73"/>
    <cellStyle name="Navadno 19" xfId="74"/>
    <cellStyle name="Navadno 2" xfId="1"/>
    <cellStyle name="Navadno 2 2" xfId="16"/>
    <cellStyle name="Navadno 2 2 2" xfId="53"/>
    <cellStyle name="Navadno 2 3" xfId="18"/>
    <cellStyle name="Navadno 2 4" xfId="51"/>
    <cellStyle name="Navadno 20" xfId="75"/>
    <cellStyle name="Navadno 21" xfId="76"/>
    <cellStyle name="Navadno 22" xfId="77"/>
    <cellStyle name="Navadno 23" xfId="78"/>
    <cellStyle name="Navadno 24" xfId="79"/>
    <cellStyle name="Navadno 25" xfId="80"/>
    <cellStyle name="Navadno 26" xfId="81"/>
    <cellStyle name="Navadno 27" xfId="82"/>
    <cellStyle name="Navadno 28" xfId="84"/>
    <cellStyle name="Navadno 29" xfId="85"/>
    <cellStyle name="Navadno 3" xfId="2"/>
    <cellStyle name="Navadno 3 2" xfId="20"/>
    <cellStyle name="Navadno 3 2 2" xfId="21"/>
    <cellStyle name="Navadno 3 2 2 2" xfId="22"/>
    <cellStyle name="Navadno 3 2 2 2 2" xfId="57"/>
    <cellStyle name="Navadno 3 2 2 3" xfId="56"/>
    <cellStyle name="Navadno 3 2 3" xfId="23"/>
    <cellStyle name="Navadno 3 2 3 2" xfId="58"/>
    <cellStyle name="Navadno 3 2 4" xfId="55"/>
    <cellStyle name="Navadno 3 2_GRADBENA DELA ELEKTRO OMARE " xfId="24"/>
    <cellStyle name="Navadno 3 3" xfId="25"/>
    <cellStyle name="Navadno 3 3 2" xfId="26"/>
    <cellStyle name="Navadno 3 3 2 2" xfId="27"/>
    <cellStyle name="Navadno 3 3 2 2 2" xfId="61"/>
    <cellStyle name="Navadno 3 3 2 3" xfId="60"/>
    <cellStyle name="Navadno 3 3 3" xfId="28"/>
    <cellStyle name="Navadno 3 3 3 2" xfId="62"/>
    <cellStyle name="Navadno 3 3 4" xfId="59"/>
    <cellStyle name="Navadno 3 3_GRADBENA DELA ELEKTRO OMARE " xfId="29"/>
    <cellStyle name="Navadno 3 4" xfId="30"/>
    <cellStyle name="Navadno 3 4 2" xfId="31"/>
    <cellStyle name="Navadno 3 4 2 2" xfId="64"/>
    <cellStyle name="Navadno 3 4 3" xfId="63"/>
    <cellStyle name="Navadno 3 5" xfId="32"/>
    <cellStyle name="Navadno 3 5 2" xfId="65"/>
    <cellStyle name="Navadno 3 6" xfId="19"/>
    <cellStyle name="Navadno 3 6 2" xfId="54"/>
    <cellStyle name="Navadno 3_GRADBENA DELA ELEKTRO OMARE " xfId="33"/>
    <cellStyle name="Navadno 30" xfId="86"/>
    <cellStyle name="Navadno 31" xfId="83"/>
    <cellStyle name="Navadno 32" xfId="87"/>
    <cellStyle name="Navadno 33" xfId="88"/>
    <cellStyle name="Navadno 34" xfId="89"/>
    <cellStyle name="Navadno 4" xfId="5"/>
    <cellStyle name="Navadno 4 2" xfId="35"/>
    <cellStyle name="Navadno 4 3" xfId="36"/>
    <cellStyle name="Navadno 4 3 2" xfId="37"/>
    <cellStyle name="Navadno 4 3 2 2" xfId="68"/>
    <cellStyle name="Navadno 4 3 3" xfId="67"/>
    <cellStyle name="Navadno 4 4" xfId="38"/>
    <cellStyle name="Navadno 4 4 2" xfId="69"/>
    <cellStyle name="Navadno 4 5" xfId="34"/>
    <cellStyle name="Navadno 4 5 2" xfId="66"/>
    <cellStyle name="Navadno 4_GRADBENA DELA ELEKTRO OMARE " xfId="39"/>
    <cellStyle name="Navadno 5" xfId="7"/>
    <cellStyle name="Navadno 5 2" xfId="40"/>
    <cellStyle name="Navadno 53" xfId="41"/>
    <cellStyle name="Navadno 6" xfId="3"/>
    <cellStyle name="Navadno 6 2" xfId="43"/>
    <cellStyle name="Navadno 6 3" xfId="44"/>
    <cellStyle name="Navadno 6 3 2" xfId="72"/>
    <cellStyle name="Navadno 6 4" xfId="42"/>
    <cellStyle name="Navadno 6 4 2" xfId="71"/>
    <cellStyle name="Navadno 6_GRADBENA DELA ELEKTRO OMARE " xfId="45"/>
    <cellStyle name="Navadno 7" xfId="8"/>
    <cellStyle name="Navadno 7 2" xfId="46"/>
    <cellStyle name="Navadno 8" xfId="9"/>
    <cellStyle name="Navadno 9" xfId="10"/>
    <cellStyle name="Normal_Sheet1" xfId="6"/>
    <cellStyle name="Odstotek" xfId="4" builtinId="5"/>
    <cellStyle name="Odstotek 2" xfId="47"/>
    <cellStyle name="Odstotek 3" xfId="52"/>
    <cellStyle name="Odstotek 4" xfId="70"/>
    <cellStyle name="TableStyleLight1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9"/>
  <sheetViews>
    <sheetView tabSelected="1" zoomScaleNormal="100" zoomScaleSheetLayoutView="110" workbookViewId="0">
      <selection activeCell="E26" sqref="E26"/>
    </sheetView>
  </sheetViews>
  <sheetFormatPr defaultRowHeight="12.75" x14ac:dyDescent="0.2"/>
  <cols>
    <col min="1" max="1" width="63.140625" customWidth="1"/>
    <col min="2" max="2" width="16.85546875" customWidth="1"/>
    <col min="3" max="3" width="5.42578125" style="18" customWidth="1"/>
    <col min="5" max="5" width="9.140625" style="18"/>
    <col min="6" max="6" width="16.140625" customWidth="1"/>
  </cols>
  <sheetData>
    <row r="1" spans="1:5" ht="33" customHeight="1" x14ac:dyDescent="0.2">
      <c r="A1" s="217" t="s">
        <v>211</v>
      </c>
      <c r="B1" s="217"/>
      <c r="C1" s="197"/>
      <c r="D1" s="198"/>
    </row>
    <row r="2" spans="1:5" s="82" customFormat="1" ht="33" customHeight="1" x14ac:dyDescent="0.2">
      <c r="A2" s="199" t="s">
        <v>514</v>
      </c>
      <c r="B2" s="199"/>
      <c r="C2" s="197"/>
      <c r="D2" s="198"/>
      <c r="E2" s="83"/>
    </row>
    <row r="3" spans="1:5" ht="7.5" customHeight="1" x14ac:dyDescent="0.2">
      <c r="A3" s="218"/>
      <c r="B3" s="219"/>
      <c r="C3" s="197"/>
      <c r="D3" s="198"/>
    </row>
    <row r="4" spans="1:5" ht="18" customHeight="1" x14ac:dyDescent="0.2">
      <c r="A4" s="218" t="s">
        <v>18</v>
      </c>
      <c r="B4" s="219"/>
      <c r="C4" s="197"/>
      <c r="D4" s="198"/>
    </row>
    <row r="5" spans="1:5" ht="6.75" customHeight="1" x14ac:dyDescent="0.2">
      <c r="A5" s="218"/>
      <c r="B5" s="219"/>
      <c r="C5" s="197"/>
      <c r="D5" s="198"/>
    </row>
    <row r="6" spans="1:5" ht="15" x14ac:dyDescent="0.2">
      <c r="A6" s="200" t="s">
        <v>363</v>
      </c>
      <c r="B6" s="201">
        <f>FEKALNA!G10</f>
        <v>0</v>
      </c>
      <c r="C6" s="197"/>
      <c r="D6" s="198"/>
      <c r="E6" s="18" t="s">
        <v>102</v>
      </c>
    </row>
    <row r="7" spans="1:5" ht="15" x14ac:dyDescent="0.2">
      <c r="A7" s="200" t="s">
        <v>362</v>
      </c>
      <c r="B7" s="201">
        <f>TLAČNA!G10</f>
        <v>0</v>
      </c>
      <c r="C7" s="197"/>
      <c r="D7" s="198"/>
    </row>
    <row r="8" spans="1:5" ht="15" x14ac:dyDescent="0.2">
      <c r="A8" s="200" t="s">
        <v>249</v>
      </c>
      <c r="B8" s="201">
        <f>METEORNA!G10</f>
        <v>0</v>
      </c>
      <c r="C8" s="197"/>
      <c r="D8" s="198"/>
    </row>
    <row r="9" spans="1:5" ht="15" x14ac:dyDescent="0.2">
      <c r="A9" s="200" t="s">
        <v>418</v>
      </c>
      <c r="B9" s="201">
        <f>POŽIRALNIKI!G10</f>
        <v>0</v>
      </c>
      <c r="C9" s="197"/>
      <c r="D9" s="198"/>
    </row>
    <row r="10" spans="1:5" ht="15" x14ac:dyDescent="0.2">
      <c r="A10" s="200" t="s">
        <v>419</v>
      </c>
      <c r="B10" s="201">
        <f>'NASTAVKI ZA ŽLEBOVE'!G8</f>
        <v>0</v>
      </c>
      <c r="C10" s="197"/>
      <c r="D10" s="198"/>
    </row>
    <row r="11" spans="1:5" ht="15" x14ac:dyDescent="0.2">
      <c r="A11" s="200" t="s">
        <v>279</v>
      </c>
      <c r="B11" s="201">
        <f>VODOVOD!G10</f>
        <v>0</v>
      </c>
      <c r="C11" s="197"/>
      <c r="D11" s="198"/>
    </row>
    <row r="12" spans="1:5" ht="15" x14ac:dyDescent="0.2">
      <c r="A12" s="202" t="s">
        <v>79</v>
      </c>
      <c r="B12" s="203">
        <f>SUM(B6:B11)*0.1</f>
        <v>0</v>
      </c>
      <c r="C12" s="197"/>
      <c r="D12" s="198"/>
    </row>
    <row r="13" spans="1:5" ht="15.75" x14ac:dyDescent="0.25">
      <c r="A13" s="204" t="s">
        <v>80</v>
      </c>
      <c r="B13" s="205">
        <f>SUM(B6:B12)</f>
        <v>0</v>
      </c>
      <c r="C13" s="197"/>
      <c r="D13" s="198"/>
    </row>
    <row r="14" spans="1:5" ht="15" x14ac:dyDescent="0.2">
      <c r="A14" s="200" t="s">
        <v>81</v>
      </c>
      <c r="B14" s="201">
        <f>B13*0.22</f>
        <v>0</v>
      </c>
      <c r="C14" s="197"/>
      <c r="D14" s="198"/>
    </row>
    <row r="15" spans="1:5" ht="15.75" x14ac:dyDescent="0.25">
      <c r="A15" s="206" t="s">
        <v>82</v>
      </c>
      <c r="B15" s="207">
        <f>B14+B13</f>
        <v>0</v>
      </c>
      <c r="C15" s="197"/>
      <c r="D15" s="198"/>
    </row>
    <row r="16" spans="1:5" ht="15.75" x14ac:dyDescent="0.25">
      <c r="A16" s="208"/>
      <c r="B16" s="201"/>
      <c r="C16" s="197"/>
      <c r="D16" s="198"/>
    </row>
    <row r="17" spans="1:5" ht="15.75" x14ac:dyDescent="0.25">
      <c r="A17" s="209"/>
      <c r="B17" s="203"/>
      <c r="C17" s="197"/>
      <c r="D17" s="198"/>
    </row>
    <row r="18" spans="1:5" ht="15.75" x14ac:dyDescent="0.25">
      <c r="A18" s="209" t="s">
        <v>210</v>
      </c>
      <c r="B18" s="203">
        <f>elektrika!H50</f>
        <v>0</v>
      </c>
      <c r="C18" s="197"/>
      <c r="D18" s="198"/>
    </row>
    <row r="19" spans="1:5" ht="15" x14ac:dyDescent="0.2">
      <c r="A19" s="202" t="s">
        <v>81</v>
      </c>
      <c r="B19" s="203">
        <f>B18*0.22</f>
        <v>0</v>
      </c>
      <c r="C19" s="197"/>
      <c r="D19" s="198"/>
    </row>
    <row r="20" spans="1:5" ht="15.75" x14ac:dyDescent="0.25">
      <c r="A20" s="206" t="s">
        <v>82</v>
      </c>
      <c r="B20" s="207">
        <f>B18+B19</f>
        <v>0</v>
      </c>
      <c r="C20" s="197"/>
      <c r="D20" s="198"/>
    </row>
    <row r="21" spans="1:5" ht="15.75" x14ac:dyDescent="0.25">
      <c r="A21" s="209"/>
      <c r="B21" s="203"/>
      <c r="C21" s="197"/>
      <c r="D21" s="198"/>
    </row>
    <row r="22" spans="1:5" ht="15.75" x14ac:dyDescent="0.25">
      <c r="A22" s="209" t="s">
        <v>420</v>
      </c>
      <c r="B22" s="203">
        <f>B13+B18</f>
        <v>0</v>
      </c>
      <c r="C22" s="197"/>
      <c r="D22" s="198"/>
    </row>
    <row r="23" spans="1:5" ht="15" x14ac:dyDescent="0.2">
      <c r="A23" s="202" t="s">
        <v>81</v>
      </c>
      <c r="B23" s="203">
        <f>B14+B19</f>
        <v>0</v>
      </c>
      <c r="C23" s="197"/>
      <c r="D23" s="198"/>
    </row>
    <row r="24" spans="1:5" ht="15.75" x14ac:dyDescent="0.25">
      <c r="A24" s="206" t="s">
        <v>82</v>
      </c>
      <c r="B24" s="207">
        <f>B15+B20</f>
        <v>0</v>
      </c>
      <c r="C24" s="197"/>
      <c r="D24" s="198"/>
    </row>
    <row r="25" spans="1:5" ht="15.75" x14ac:dyDescent="0.25">
      <c r="A25" s="209"/>
      <c r="B25" s="210"/>
      <c r="C25" s="197"/>
      <c r="D25" s="198"/>
    </row>
    <row r="26" spans="1:5" x14ac:dyDescent="0.2">
      <c r="A26" s="198"/>
      <c r="B26" s="211"/>
      <c r="C26" s="197"/>
      <c r="D26" s="198"/>
    </row>
    <row r="27" spans="1:5" x14ac:dyDescent="0.2">
      <c r="A27" s="198"/>
      <c r="B27" s="211"/>
      <c r="C27" s="197"/>
      <c r="D27" s="198"/>
    </row>
    <row r="28" spans="1:5" x14ac:dyDescent="0.2">
      <c r="A28" s="198"/>
      <c r="B28" s="211"/>
      <c r="C28" s="197"/>
      <c r="D28" s="198"/>
    </row>
    <row r="29" spans="1:5" x14ac:dyDescent="0.2">
      <c r="A29" s="198"/>
      <c r="B29" s="211"/>
      <c r="C29" s="197"/>
      <c r="D29" s="198"/>
    </row>
    <row r="30" spans="1:5" ht="18" x14ac:dyDescent="0.25">
      <c r="A30" s="212" t="s">
        <v>515</v>
      </c>
      <c r="B30" s="211"/>
      <c r="C30" s="197"/>
      <c r="D30" s="198"/>
    </row>
    <row r="31" spans="1:5" x14ac:dyDescent="0.2">
      <c r="A31" s="198"/>
      <c r="B31" s="211"/>
      <c r="C31" s="197"/>
      <c r="D31" s="198"/>
    </row>
    <row r="32" spans="1:5" s="82" customFormat="1" ht="15" x14ac:dyDescent="0.2">
      <c r="A32" s="200" t="s">
        <v>377</v>
      </c>
      <c r="B32" s="201">
        <f>'FEKALNA PRIKLJUČKI'!G10</f>
        <v>0</v>
      </c>
      <c r="C32" s="197"/>
      <c r="D32" s="198"/>
      <c r="E32" s="83"/>
    </row>
    <row r="33" spans="1:4" ht="15" x14ac:dyDescent="0.2">
      <c r="A33" s="200" t="s">
        <v>516</v>
      </c>
      <c r="B33" s="214">
        <f>B32*0.1</f>
        <v>0</v>
      </c>
      <c r="C33" s="197"/>
      <c r="D33" s="198"/>
    </row>
    <row r="34" spans="1:4" ht="15" x14ac:dyDescent="0.2">
      <c r="A34" s="200" t="s">
        <v>80</v>
      </c>
      <c r="B34" s="214">
        <f>B32+B33</f>
        <v>0</v>
      </c>
      <c r="C34" s="197"/>
      <c r="D34" s="198"/>
    </row>
    <row r="35" spans="1:4" ht="15" x14ac:dyDescent="0.2">
      <c r="A35" s="200" t="s">
        <v>517</v>
      </c>
      <c r="B35" s="214">
        <f>+B34*0.22</f>
        <v>0</v>
      </c>
      <c r="C35" s="197"/>
      <c r="D35" s="198"/>
    </row>
    <row r="36" spans="1:4" ht="15" x14ac:dyDescent="0.2">
      <c r="A36" s="215" t="s">
        <v>518</v>
      </c>
      <c r="B36" s="216">
        <f>+B34+B35</f>
        <v>0</v>
      </c>
      <c r="C36" s="197"/>
      <c r="D36" s="198"/>
    </row>
    <row r="37" spans="1:4" x14ac:dyDescent="0.2">
      <c r="A37" s="213"/>
      <c r="B37" s="198"/>
      <c r="C37" s="197"/>
      <c r="D37" s="198"/>
    </row>
    <row r="38" spans="1:4" x14ac:dyDescent="0.2">
      <c r="A38" s="213"/>
      <c r="B38" s="198"/>
      <c r="C38" s="197"/>
      <c r="D38" s="198"/>
    </row>
    <row r="39" spans="1:4" x14ac:dyDescent="0.2">
      <c r="A39" s="198"/>
      <c r="B39" s="198"/>
      <c r="C39" s="197"/>
      <c r="D39" s="198"/>
    </row>
    <row r="40" spans="1:4" x14ac:dyDescent="0.2">
      <c r="A40" s="198"/>
      <c r="B40" s="198"/>
      <c r="C40" s="197"/>
      <c r="D40" s="198"/>
    </row>
    <row r="41" spans="1:4" x14ac:dyDescent="0.2">
      <c r="A41" s="198"/>
      <c r="B41" s="198"/>
      <c r="C41" s="197"/>
      <c r="D41" s="198"/>
    </row>
    <row r="42" spans="1:4" x14ac:dyDescent="0.2">
      <c r="A42" s="198"/>
      <c r="B42" s="198"/>
      <c r="C42" s="197"/>
      <c r="D42" s="198"/>
    </row>
    <row r="43" spans="1:4" x14ac:dyDescent="0.2">
      <c r="A43" s="198"/>
      <c r="B43" s="198"/>
      <c r="C43" s="197"/>
      <c r="D43" s="198"/>
    </row>
    <row r="44" spans="1:4" x14ac:dyDescent="0.2">
      <c r="A44" s="198"/>
      <c r="B44" s="198"/>
      <c r="C44" s="197"/>
      <c r="D44" s="198"/>
    </row>
    <row r="45" spans="1:4" x14ac:dyDescent="0.2">
      <c r="A45" s="198"/>
      <c r="B45" s="198"/>
      <c r="C45" s="197"/>
      <c r="D45" s="198"/>
    </row>
    <row r="46" spans="1:4" x14ac:dyDescent="0.2">
      <c r="A46" s="198"/>
      <c r="B46" s="198"/>
      <c r="C46" s="197"/>
      <c r="D46" s="198"/>
    </row>
    <row r="47" spans="1:4" x14ac:dyDescent="0.2">
      <c r="A47" s="198"/>
      <c r="B47" s="198"/>
      <c r="C47" s="197"/>
      <c r="D47" s="198"/>
    </row>
    <row r="48" spans="1:4" x14ac:dyDescent="0.2">
      <c r="A48" s="198"/>
      <c r="B48" s="198"/>
      <c r="C48" s="197"/>
      <c r="D48" s="198"/>
    </row>
    <row r="49" spans="1:4" x14ac:dyDescent="0.2">
      <c r="A49" s="198"/>
      <c r="B49" s="198"/>
      <c r="C49" s="197"/>
      <c r="D49" s="198"/>
    </row>
    <row r="50" spans="1:4" x14ac:dyDescent="0.2">
      <c r="A50" s="198"/>
      <c r="B50" s="198"/>
      <c r="C50" s="197"/>
      <c r="D50" s="198"/>
    </row>
    <row r="51" spans="1:4" x14ac:dyDescent="0.2">
      <c r="A51" s="198"/>
      <c r="B51" s="198"/>
      <c r="C51" s="197"/>
      <c r="D51" s="198"/>
    </row>
    <row r="52" spans="1:4" x14ac:dyDescent="0.2">
      <c r="A52" s="198"/>
      <c r="B52" s="198"/>
      <c r="C52" s="197"/>
      <c r="D52" s="198"/>
    </row>
    <row r="53" spans="1:4" x14ac:dyDescent="0.2">
      <c r="A53" s="198"/>
      <c r="B53" s="198"/>
      <c r="C53" s="197"/>
      <c r="D53" s="198"/>
    </row>
    <row r="54" spans="1:4" x14ac:dyDescent="0.2">
      <c r="A54" s="198"/>
      <c r="B54" s="198"/>
      <c r="C54" s="197"/>
      <c r="D54" s="198"/>
    </row>
    <row r="55" spans="1:4" x14ac:dyDescent="0.2">
      <c r="A55" s="198"/>
      <c r="B55" s="198"/>
      <c r="C55" s="197"/>
      <c r="D55" s="198"/>
    </row>
    <row r="56" spans="1:4" x14ac:dyDescent="0.2">
      <c r="A56" s="198"/>
      <c r="B56" s="198"/>
      <c r="C56" s="197"/>
      <c r="D56" s="198"/>
    </row>
    <row r="57" spans="1:4" x14ac:dyDescent="0.2">
      <c r="A57" s="198"/>
      <c r="B57" s="198"/>
      <c r="C57" s="197"/>
      <c r="D57" s="198"/>
    </row>
    <row r="58" spans="1:4" x14ac:dyDescent="0.2">
      <c r="A58" s="198"/>
      <c r="B58" s="198"/>
      <c r="C58" s="197"/>
      <c r="D58" s="198"/>
    </row>
    <row r="59" spans="1:4" x14ac:dyDescent="0.2">
      <c r="A59" s="198"/>
      <c r="B59" s="198"/>
      <c r="C59" s="197"/>
      <c r="D59" s="198"/>
    </row>
    <row r="60" spans="1:4" x14ac:dyDescent="0.2">
      <c r="A60" s="198"/>
      <c r="B60" s="198"/>
      <c r="C60" s="197"/>
      <c r="D60" s="198"/>
    </row>
    <row r="61" spans="1:4" x14ac:dyDescent="0.2">
      <c r="A61" s="198"/>
      <c r="B61" s="198"/>
      <c r="C61" s="197"/>
      <c r="D61" s="198"/>
    </row>
    <row r="62" spans="1:4" x14ac:dyDescent="0.2">
      <c r="A62" s="198"/>
      <c r="B62" s="198"/>
      <c r="C62" s="197"/>
      <c r="D62" s="198"/>
    </row>
    <row r="63" spans="1:4" x14ac:dyDescent="0.2">
      <c r="A63" s="198"/>
      <c r="B63" s="198"/>
      <c r="C63" s="197"/>
      <c r="D63" s="198"/>
    </row>
    <row r="64" spans="1:4" x14ac:dyDescent="0.2">
      <c r="A64" s="198"/>
      <c r="B64" s="198"/>
      <c r="C64" s="197"/>
      <c r="D64" s="198"/>
    </row>
    <row r="65" spans="1:4" x14ac:dyDescent="0.2">
      <c r="A65" s="198"/>
      <c r="B65" s="198"/>
      <c r="C65" s="197"/>
      <c r="D65" s="198"/>
    </row>
    <row r="66" spans="1:4" x14ac:dyDescent="0.2">
      <c r="A66" s="198"/>
      <c r="B66" s="198"/>
      <c r="C66" s="197"/>
      <c r="D66" s="198"/>
    </row>
    <row r="67" spans="1:4" x14ac:dyDescent="0.2">
      <c r="A67" s="198"/>
      <c r="B67" s="198"/>
      <c r="C67" s="197"/>
      <c r="D67" s="198"/>
    </row>
    <row r="68" spans="1:4" x14ac:dyDescent="0.2">
      <c r="A68" s="198"/>
      <c r="B68" s="198"/>
      <c r="C68" s="197"/>
      <c r="D68" s="198"/>
    </row>
    <row r="69" spans="1:4" x14ac:dyDescent="0.2">
      <c r="A69" s="198"/>
      <c r="B69" s="198"/>
      <c r="C69" s="197"/>
      <c r="D69" s="198"/>
    </row>
    <row r="70" spans="1:4" x14ac:dyDescent="0.2">
      <c r="A70" s="198"/>
      <c r="B70" s="198"/>
      <c r="C70" s="197"/>
      <c r="D70" s="198"/>
    </row>
    <row r="71" spans="1:4" x14ac:dyDescent="0.2">
      <c r="A71" s="198"/>
      <c r="B71" s="198"/>
      <c r="C71" s="197"/>
      <c r="D71" s="198"/>
    </row>
    <row r="72" spans="1:4" x14ac:dyDescent="0.2">
      <c r="A72" s="198"/>
      <c r="B72" s="198"/>
      <c r="C72" s="197"/>
      <c r="D72" s="198"/>
    </row>
    <row r="73" spans="1:4" x14ac:dyDescent="0.2">
      <c r="A73" s="198"/>
      <c r="B73" s="198"/>
      <c r="C73" s="197"/>
      <c r="D73" s="198"/>
    </row>
    <row r="74" spans="1:4" x14ac:dyDescent="0.2">
      <c r="A74" s="198"/>
      <c r="B74" s="198"/>
      <c r="C74" s="197"/>
      <c r="D74" s="198"/>
    </row>
    <row r="75" spans="1:4" x14ac:dyDescent="0.2">
      <c r="A75" s="198"/>
      <c r="B75" s="198"/>
      <c r="C75" s="197"/>
      <c r="D75" s="198"/>
    </row>
    <row r="76" spans="1:4" x14ac:dyDescent="0.2">
      <c r="A76" s="198"/>
      <c r="B76" s="198"/>
      <c r="C76" s="197"/>
      <c r="D76" s="198"/>
    </row>
    <row r="77" spans="1:4" x14ac:dyDescent="0.2">
      <c r="A77" s="198"/>
      <c r="B77" s="198"/>
      <c r="C77" s="197"/>
      <c r="D77" s="198"/>
    </row>
    <row r="78" spans="1:4" x14ac:dyDescent="0.2">
      <c r="A78" s="198"/>
      <c r="B78" s="198"/>
      <c r="C78" s="197"/>
      <c r="D78" s="198"/>
    </row>
    <row r="79" spans="1:4" x14ac:dyDescent="0.2">
      <c r="A79" s="198"/>
      <c r="B79" s="198"/>
      <c r="C79" s="197"/>
      <c r="D79" s="198"/>
    </row>
    <row r="80" spans="1:4" x14ac:dyDescent="0.2">
      <c r="A80" s="198"/>
      <c r="B80" s="198"/>
      <c r="C80" s="197"/>
      <c r="D80" s="198"/>
    </row>
    <row r="81" spans="1:4" x14ac:dyDescent="0.2">
      <c r="A81" s="198"/>
      <c r="B81" s="198"/>
      <c r="C81" s="197"/>
      <c r="D81" s="198"/>
    </row>
    <row r="82" spans="1:4" x14ac:dyDescent="0.2">
      <c r="A82" s="198"/>
      <c r="B82" s="198"/>
      <c r="C82" s="197"/>
      <c r="D82" s="198"/>
    </row>
    <row r="83" spans="1:4" x14ac:dyDescent="0.2">
      <c r="A83" s="198"/>
      <c r="B83" s="198"/>
      <c r="C83" s="197"/>
      <c r="D83" s="198"/>
    </row>
    <row r="84" spans="1:4" x14ac:dyDescent="0.2">
      <c r="A84" s="198"/>
      <c r="B84" s="198"/>
      <c r="C84" s="197"/>
      <c r="D84" s="198"/>
    </row>
    <row r="85" spans="1:4" x14ac:dyDescent="0.2">
      <c r="A85" s="198"/>
      <c r="B85" s="198"/>
      <c r="C85" s="197"/>
      <c r="D85" s="198"/>
    </row>
    <row r="86" spans="1:4" x14ac:dyDescent="0.2">
      <c r="A86" s="198"/>
      <c r="B86" s="198"/>
      <c r="C86" s="197"/>
      <c r="D86" s="198"/>
    </row>
    <row r="87" spans="1:4" x14ac:dyDescent="0.2">
      <c r="A87" s="198"/>
      <c r="B87" s="198"/>
      <c r="C87" s="197"/>
      <c r="D87" s="198"/>
    </row>
    <row r="88" spans="1:4" x14ac:dyDescent="0.2">
      <c r="A88" s="198"/>
      <c r="B88" s="198"/>
      <c r="C88" s="197"/>
      <c r="D88" s="198"/>
    </row>
    <row r="89" spans="1:4" x14ac:dyDescent="0.2">
      <c r="A89" s="198"/>
      <c r="B89" s="198"/>
      <c r="C89" s="197"/>
      <c r="D89" s="198"/>
    </row>
    <row r="90" spans="1:4" x14ac:dyDescent="0.2">
      <c r="A90" s="198"/>
      <c r="B90" s="198"/>
      <c r="C90" s="197"/>
      <c r="D90" s="198"/>
    </row>
    <row r="91" spans="1:4" x14ac:dyDescent="0.2">
      <c r="A91" s="198"/>
      <c r="B91" s="198"/>
      <c r="C91" s="197"/>
      <c r="D91" s="198"/>
    </row>
    <row r="92" spans="1:4" x14ac:dyDescent="0.2">
      <c r="A92" s="198"/>
      <c r="B92" s="198"/>
      <c r="C92" s="197"/>
      <c r="D92" s="198"/>
    </row>
    <row r="93" spans="1:4" x14ac:dyDescent="0.2">
      <c r="A93" s="198"/>
      <c r="B93" s="198"/>
      <c r="C93" s="197"/>
      <c r="D93" s="198"/>
    </row>
    <row r="94" spans="1:4" x14ac:dyDescent="0.2">
      <c r="A94" s="198"/>
      <c r="B94" s="198"/>
      <c r="C94" s="197"/>
      <c r="D94" s="198"/>
    </row>
    <row r="95" spans="1:4" x14ac:dyDescent="0.2">
      <c r="A95" s="198"/>
      <c r="B95" s="198"/>
      <c r="C95" s="197"/>
      <c r="D95" s="198"/>
    </row>
    <row r="96" spans="1:4" x14ac:dyDescent="0.2">
      <c r="A96" s="198"/>
      <c r="B96" s="198"/>
      <c r="C96" s="197"/>
      <c r="D96" s="198"/>
    </row>
    <row r="97" spans="1:4" x14ac:dyDescent="0.2">
      <c r="A97" s="198"/>
      <c r="B97" s="198"/>
      <c r="C97" s="197"/>
      <c r="D97" s="198"/>
    </row>
    <row r="98" spans="1:4" x14ac:dyDescent="0.2">
      <c r="A98" s="198"/>
      <c r="B98" s="198"/>
      <c r="C98" s="197"/>
      <c r="D98" s="198"/>
    </row>
    <row r="99" spans="1:4" x14ac:dyDescent="0.2">
      <c r="A99" s="198"/>
      <c r="B99" s="198"/>
      <c r="C99" s="197"/>
      <c r="D99" s="198"/>
    </row>
    <row r="100" spans="1:4" x14ac:dyDescent="0.2">
      <c r="A100" s="198"/>
      <c r="B100" s="198"/>
      <c r="C100" s="197"/>
      <c r="D100" s="198"/>
    </row>
    <row r="101" spans="1:4" x14ac:dyDescent="0.2">
      <c r="A101" s="198"/>
      <c r="B101" s="198"/>
      <c r="C101" s="197"/>
      <c r="D101" s="198"/>
    </row>
    <row r="102" spans="1:4" x14ac:dyDescent="0.2">
      <c r="A102" s="198"/>
      <c r="B102" s="198"/>
      <c r="C102" s="197"/>
      <c r="D102" s="198"/>
    </row>
    <row r="103" spans="1:4" x14ac:dyDescent="0.2">
      <c r="A103" s="198"/>
      <c r="B103" s="198"/>
      <c r="C103" s="197"/>
      <c r="D103" s="198"/>
    </row>
    <row r="104" spans="1:4" x14ac:dyDescent="0.2">
      <c r="A104" s="198"/>
      <c r="B104" s="198"/>
      <c r="C104" s="197"/>
      <c r="D104" s="198"/>
    </row>
    <row r="105" spans="1:4" x14ac:dyDescent="0.2">
      <c r="A105" s="198"/>
      <c r="B105" s="198"/>
      <c r="C105" s="197"/>
      <c r="D105" s="198"/>
    </row>
    <row r="106" spans="1:4" x14ac:dyDescent="0.2">
      <c r="A106" s="198"/>
      <c r="B106" s="198"/>
      <c r="C106" s="197"/>
      <c r="D106" s="198"/>
    </row>
    <row r="107" spans="1:4" x14ac:dyDescent="0.2">
      <c r="A107" s="198"/>
      <c r="B107" s="198"/>
      <c r="C107" s="197"/>
      <c r="D107" s="198"/>
    </row>
    <row r="108" spans="1:4" x14ac:dyDescent="0.2">
      <c r="A108" s="198"/>
      <c r="B108" s="198"/>
      <c r="C108" s="197"/>
      <c r="D108" s="198"/>
    </row>
    <row r="109" spans="1:4" x14ac:dyDescent="0.2">
      <c r="A109" s="198"/>
      <c r="B109" s="198"/>
      <c r="C109" s="197"/>
      <c r="D109" s="198"/>
    </row>
    <row r="110" spans="1:4" x14ac:dyDescent="0.2">
      <c r="A110" s="198"/>
      <c r="B110" s="198"/>
      <c r="C110" s="197"/>
      <c r="D110" s="198"/>
    </row>
    <row r="111" spans="1:4" x14ac:dyDescent="0.2">
      <c r="A111" s="198"/>
      <c r="B111" s="198"/>
      <c r="C111" s="197"/>
      <c r="D111" s="198"/>
    </row>
    <row r="112" spans="1:4" x14ac:dyDescent="0.2">
      <c r="A112" s="198"/>
      <c r="B112" s="198"/>
      <c r="C112" s="197"/>
      <c r="D112" s="198"/>
    </row>
    <row r="113" spans="1:4" x14ac:dyDescent="0.2">
      <c r="A113" s="198"/>
      <c r="B113" s="198"/>
      <c r="C113" s="197"/>
      <c r="D113" s="198"/>
    </row>
    <row r="114" spans="1:4" x14ac:dyDescent="0.2">
      <c r="A114" s="198"/>
      <c r="B114" s="198"/>
      <c r="C114" s="197"/>
      <c r="D114" s="198"/>
    </row>
    <row r="115" spans="1:4" x14ac:dyDescent="0.2">
      <c r="A115" s="198"/>
      <c r="B115" s="198"/>
      <c r="C115" s="197"/>
      <c r="D115" s="198"/>
    </row>
    <row r="116" spans="1:4" x14ac:dyDescent="0.2">
      <c r="A116" s="198"/>
      <c r="B116" s="198"/>
      <c r="C116" s="197"/>
      <c r="D116" s="198"/>
    </row>
    <row r="117" spans="1:4" x14ac:dyDescent="0.2">
      <c r="A117" s="198"/>
      <c r="B117" s="198"/>
      <c r="C117" s="197"/>
      <c r="D117" s="198"/>
    </row>
    <row r="118" spans="1:4" x14ac:dyDescent="0.2">
      <c r="A118" s="198"/>
      <c r="B118" s="198"/>
      <c r="C118" s="197"/>
      <c r="D118" s="198"/>
    </row>
    <row r="119" spans="1:4" x14ac:dyDescent="0.2">
      <c r="A119" s="198"/>
      <c r="B119" s="198"/>
      <c r="C119" s="197"/>
      <c r="D119" s="198"/>
    </row>
    <row r="120" spans="1:4" x14ac:dyDescent="0.2">
      <c r="A120" s="198"/>
      <c r="B120" s="198"/>
      <c r="C120" s="197"/>
      <c r="D120" s="198"/>
    </row>
    <row r="121" spans="1:4" x14ac:dyDescent="0.2">
      <c r="A121" s="198"/>
      <c r="B121" s="198"/>
      <c r="C121" s="197"/>
      <c r="D121" s="198"/>
    </row>
    <row r="122" spans="1:4" x14ac:dyDescent="0.2">
      <c r="A122" s="198"/>
      <c r="B122" s="198"/>
      <c r="C122" s="197"/>
      <c r="D122" s="198"/>
    </row>
    <row r="123" spans="1:4" x14ac:dyDescent="0.2">
      <c r="A123" s="198"/>
      <c r="B123" s="198"/>
      <c r="C123" s="197"/>
      <c r="D123" s="198"/>
    </row>
    <row r="124" spans="1:4" x14ac:dyDescent="0.2">
      <c r="A124" s="198"/>
      <c r="B124" s="198"/>
      <c r="C124" s="197"/>
      <c r="D124" s="198"/>
    </row>
    <row r="125" spans="1:4" x14ac:dyDescent="0.2">
      <c r="A125" s="198"/>
      <c r="B125" s="198"/>
      <c r="C125" s="197"/>
      <c r="D125" s="198"/>
    </row>
    <row r="126" spans="1:4" x14ac:dyDescent="0.2">
      <c r="A126" s="198"/>
      <c r="B126" s="198"/>
      <c r="C126" s="197"/>
      <c r="D126" s="198"/>
    </row>
    <row r="127" spans="1:4" x14ac:dyDescent="0.2">
      <c r="A127" s="198"/>
      <c r="B127" s="198"/>
      <c r="C127" s="197"/>
      <c r="D127" s="198"/>
    </row>
    <row r="128" spans="1:4" x14ac:dyDescent="0.2">
      <c r="A128" s="198"/>
      <c r="B128" s="198"/>
      <c r="C128" s="197"/>
      <c r="D128" s="198"/>
    </row>
    <row r="129" spans="1:4" x14ac:dyDescent="0.2">
      <c r="A129" s="198"/>
      <c r="B129" s="198"/>
      <c r="C129" s="197"/>
      <c r="D129" s="198"/>
    </row>
    <row r="130" spans="1:4" x14ac:dyDescent="0.2">
      <c r="A130" s="198"/>
      <c r="B130" s="198"/>
      <c r="C130" s="197"/>
      <c r="D130" s="198"/>
    </row>
    <row r="131" spans="1:4" x14ac:dyDescent="0.2">
      <c r="A131" s="198"/>
      <c r="B131" s="198"/>
      <c r="C131" s="197"/>
      <c r="D131" s="198"/>
    </row>
    <row r="132" spans="1:4" x14ac:dyDescent="0.2">
      <c r="A132" s="198"/>
      <c r="B132" s="198"/>
      <c r="C132" s="197"/>
      <c r="D132" s="198"/>
    </row>
    <row r="133" spans="1:4" x14ac:dyDescent="0.2">
      <c r="A133" s="198"/>
      <c r="B133" s="198"/>
      <c r="C133" s="197"/>
      <c r="D133" s="198"/>
    </row>
    <row r="134" spans="1:4" x14ac:dyDescent="0.2">
      <c r="A134" s="198"/>
      <c r="B134" s="198"/>
      <c r="C134" s="197"/>
      <c r="D134" s="198"/>
    </row>
    <row r="135" spans="1:4" x14ac:dyDescent="0.2">
      <c r="A135" s="198"/>
      <c r="B135" s="198"/>
      <c r="C135" s="197"/>
      <c r="D135" s="198"/>
    </row>
    <row r="136" spans="1:4" x14ac:dyDescent="0.2">
      <c r="A136" s="198"/>
      <c r="B136" s="198"/>
      <c r="C136" s="197"/>
      <c r="D136" s="198"/>
    </row>
    <row r="137" spans="1:4" x14ac:dyDescent="0.2">
      <c r="A137" s="198"/>
      <c r="B137" s="198"/>
      <c r="C137" s="197"/>
      <c r="D137" s="198"/>
    </row>
    <row r="138" spans="1:4" x14ac:dyDescent="0.2">
      <c r="A138" s="198"/>
      <c r="B138" s="198"/>
      <c r="C138" s="197"/>
      <c r="D138" s="198"/>
    </row>
    <row r="139" spans="1:4" x14ac:dyDescent="0.2">
      <c r="A139" s="198"/>
      <c r="B139" s="198"/>
      <c r="C139" s="197"/>
      <c r="D139" s="198"/>
    </row>
    <row r="140" spans="1:4" x14ac:dyDescent="0.2">
      <c r="A140" s="198"/>
      <c r="B140" s="198"/>
      <c r="C140" s="197"/>
      <c r="D140" s="198"/>
    </row>
    <row r="141" spans="1:4" x14ac:dyDescent="0.2">
      <c r="A141" s="198"/>
      <c r="B141" s="198"/>
      <c r="C141" s="197"/>
      <c r="D141" s="198"/>
    </row>
    <row r="142" spans="1:4" x14ac:dyDescent="0.2">
      <c r="A142" s="198"/>
      <c r="B142" s="198"/>
      <c r="C142" s="197"/>
      <c r="D142" s="198"/>
    </row>
    <row r="143" spans="1:4" x14ac:dyDescent="0.2">
      <c r="A143" s="198"/>
      <c r="B143" s="198"/>
      <c r="C143" s="197"/>
      <c r="D143" s="198"/>
    </row>
    <row r="144" spans="1:4" x14ac:dyDescent="0.2">
      <c r="A144" s="198"/>
      <c r="B144" s="198"/>
      <c r="C144" s="197"/>
      <c r="D144" s="198"/>
    </row>
    <row r="145" spans="1:4" x14ac:dyDescent="0.2">
      <c r="A145" s="198"/>
      <c r="B145" s="198"/>
      <c r="C145" s="197"/>
      <c r="D145" s="198"/>
    </row>
    <row r="146" spans="1:4" x14ac:dyDescent="0.2">
      <c r="A146" s="198"/>
      <c r="B146" s="198"/>
      <c r="C146" s="197"/>
      <c r="D146" s="198"/>
    </row>
    <row r="147" spans="1:4" x14ac:dyDescent="0.2">
      <c r="A147" s="198"/>
      <c r="B147" s="198"/>
      <c r="C147" s="197"/>
      <c r="D147" s="198"/>
    </row>
    <row r="148" spans="1:4" x14ac:dyDescent="0.2">
      <c r="A148" s="198"/>
      <c r="B148" s="198"/>
      <c r="C148" s="197"/>
      <c r="D148" s="198"/>
    </row>
    <row r="149" spans="1:4" x14ac:dyDescent="0.2">
      <c r="A149" s="198"/>
      <c r="B149" s="198"/>
      <c r="C149" s="197"/>
      <c r="D149" s="198"/>
    </row>
    <row r="150" spans="1:4" x14ac:dyDescent="0.2">
      <c r="A150" s="198"/>
      <c r="B150" s="198"/>
      <c r="C150" s="197"/>
      <c r="D150" s="198"/>
    </row>
    <row r="151" spans="1:4" x14ac:dyDescent="0.2">
      <c r="A151" s="198"/>
      <c r="B151" s="198"/>
      <c r="C151" s="197"/>
      <c r="D151" s="198"/>
    </row>
    <row r="152" spans="1:4" x14ac:dyDescent="0.2">
      <c r="A152" s="198"/>
      <c r="B152" s="198"/>
      <c r="C152" s="197"/>
      <c r="D152" s="198"/>
    </row>
    <row r="153" spans="1:4" x14ac:dyDescent="0.2">
      <c r="A153" s="198"/>
      <c r="B153" s="198"/>
      <c r="C153" s="197"/>
      <c r="D153" s="198"/>
    </row>
    <row r="154" spans="1:4" x14ac:dyDescent="0.2">
      <c r="A154" s="198"/>
      <c r="B154" s="198"/>
      <c r="C154" s="197"/>
      <c r="D154" s="198"/>
    </row>
    <row r="155" spans="1:4" x14ac:dyDescent="0.2">
      <c r="A155" s="198"/>
      <c r="B155" s="198"/>
      <c r="C155" s="197"/>
      <c r="D155" s="198"/>
    </row>
    <row r="156" spans="1:4" x14ac:dyDescent="0.2">
      <c r="A156" s="198"/>
      <c r="B156" s="198"/>
      <c r="C156" s="197"/>
      <c r="D156" s="198"/>
    </row>
    <row r="157" spans="1:4" x14ac:dyDescent="0.2">
      <c r="A157" s="198"/>
      <c r="B157" s="198"/>
      <c r="C157" s="197"/>
      <c r="D157" s="198"/>
    </row>
    <row r="158" spans="1:4" x14ac:dyDescent="0.2">
      <c r="A158" s="198"/>
      <c r="B158" s="198"/>
      <c r="C158" s="197"/>
      <c r="D158" s="198"/>
    </row>
    <row r="159" spans="1:4" x14ac:dyDescent="0.2">
      <c r="A159" s="198"/>
      <c r="B159" s="198"/>
      <c r="C159" s="197"/>
      <c r="D159" s="198"/>
    </row>
    <row r="160" spans="1:4" x14ac:dyDescent="0.2">
      <c r="A160" s="198"/>
      <c r="B160" s="198"/>
      <c r="C160" s="197"/>
      <c r="D160" s="198"/>
    </row>
    <row r="161" spans="1:4" x14ac:dyDescent="0.2">
      <c r="A161" s="198"/>
      <c r="B161" s="198"/>
      <c r="C161" s="197"/>
      <c r="D161" s="198"/>
    </row>
    <row r="162" spans="1:4" x14ac:dyDescent="0.2">
      <c r="A162" s="198"/>
      <c r="B162" s="198"/>
      <c r="C162" s="197"/>
      <c r="D162" s="198"/>
    </row>
    <row r="163" spans="1:4" x14ac:dyDescent="0.2">
      <c r="A163" s="198"/>
      <c r="B163" s="198"/>
      <c r="C163" s="197"/>
      <c r="D163" s="198"/>
    </row>
    <row r="164" spans="1:4" x14ac:dyDescent="0.2">
      <c r="A164" s="198"/>
      <c r="B164" s="198"/>
      <c r="C164" s="197"/>
      <c r="D164" s="198"/>
    </row>
    <row r="165" spans="1:4" x14ac:dyDescent="0.2">
      <c r="A165" s="198"/>
      <c r="B165" s="198"/>
      <c r="C165" s="197"/>
      <c r="D165" s="198"/>
    </row>
    <row r="166" spans="1:4" x14ac:dyDescent="0.2">
      <c r="A166" s="198"/>
      <c r="B166" s="198"/>
      <c r="C166" s="197"/>
      <c r="D166" s="198"/>
    </row>
    <row r="167" spans="1:4" x14ac:dyDescent="0.2">
      <c r="A167" s="198"/>
      <c r="B167" s="198"/>
      <c r="C167" s="197"/>
      <c r="D167" s="198"/>
    </row>
    <row r="168" spans="1:4" x14ac:dyDescent="0.2">
      <c r="A168" s="198"/>
      <c r="B168" s="198"/>
      <c r="C168" s="197"/>
      <c r="D168" s="198"/>
    </row>
    <row r="169" spans="1:4" x14ac:dyDescent="0.2">
      <c r="A169" s="198"/>
      <c r="B169" s="198"/>
      <c r="C169" s="197"/>
      <c r="D169" s="198"/>
    </row>
    <row r="170" spans="1:4" x14ac:dyDescent="0.2">
      <c r="A170" s="198"/>
      <c r="B170" s="198"/>
      <c r="C170" s="197"/>
      <c r="D170" s="198"/>
    </row>
    <row r="171" spans="1:4" x14ac:dyDescent="0.2">
      <c r="A171" s="198"/>
      <c r="B171" s="198"/>
      <c r="C171" s="197"/>
      <c r="D171" s="198"/>
    </row>
    <row r="172" spans="1:4" x14ac:dyDescent="0.2">
      <c r="A172" s="198"/>
      <c r="B172" s="198"/>
      <c r="C172" s="197"/>
      <c r="D172" s="198"/>
    </row>
    <row r="173" spans="1:4" x14ac:dyDescent="0.2">
      <c r="A173" s="198"/>
      <c r="B173" s="198"/>
      <c r="C173" s="197"/>
      <c r="D173" s="198"/>
    </row>
    <row r="174" spans="1:4" x14ac:dyDescent="0.2">
      <c r="A174" s="198"/>
      <c r="B174" s="198"/>
      <c r="C174" s="197"/>
      <c r="D174" s="198"/>
    </row>
    <row r="175" spans="1:4" x14ac:dyDescent="0.2">
      <c r="A175" s="198"/>
      <c r="B175" s="198"/>
      <c r="C175" s="197"/>
      <c r="D175" s="198"/>
    </row>
    <row r="176" spans="1:4" x14ac:dyDescent="0.2">
      <c r="A176" s="198"/>
      <c r="B176" s="198"/>
      <c r="C176" s="197"/>
      <c r="D176" s="198"/>
    </row>
    <row r="177" spans="1:4" x14ac:dyDescent="0.2">
      <c r="A177" s="198"/>
      <c r="B177" s="198"/>
      <c r="C177" s="197"/>
      <c r="D177" s="198"/>
    </row>
    <row r="178" spans="1:4" x14ac:dyDescent="0.2">
      <c r="A178" s="198"/>
      <c r="B178" s="198"/>
      <c r="C178" s="197"/>
      <c r="D178" s="198"/>
    </row>
    <row r="179" spans="1:4" x14ac:dyDescent="0.2">
      <c r="A179" s="198"/>
      <c r="B179" s="198"/>
      <c r="C179" s="197"/>
      <c r="D179" s="198"/>
    </row>
    <row r="180" spans="1:4" x14ac:dyDescent="0.2">
      <c r="A180" s="198"/>
      <c r="B180" s="198"/>
      <c r="C180" s="197"/>
      <c r="D180" s="198"/>
    </row>
    <row r="181" spans="1:4" x14ac:dyDescent="0.2">
      <c r="A181" s="198"/>
      <c r="B181" s="198"/>
      <c r="C181" s="197"/>
      <c r="D181" s="198"/>
    </row>
    <row r="182" spans="1:4" x14ac:dyDescent="0.2">
      <c r="A182" s="198"/>
      <c r="B182" s="198"/>
      <c r="C182" s="197"/>
      <c r="D182" s="198"/>
    </row>
    <row r="183" spans="1:4" x14ac:dyDescent="0.2">
      <c r="A183" s="198"/>
      <c r="B183" s="198"/>
      <c r="C183" s="197"/>
      <c r="D183" s="198"/>
    </row>
    <row r="184" spans="1:4" x14ac:dyDescent="0.2">
      <c r="A184" s="198"/>
      <c r="B184" s="198"/>
      <c r="C184" s="197"/>
      <c r="D184" s="198"/>
    </row>
    <row r="185" spans="1:4" x14ac:dyDescent="0.2">
      <c r="A185" s="198"/>
      <c r="B185" s="198"/>
      <c r="C185" s="197"/>
      <c r="D185" s="198"/>
    </row>
    <row r="186" spans="1:4" x14ac:dyDescent="0.2">
      <c r="A186" s="198"/>
      <c r="B186" s="198"/>
      <c r="C186" s="197"/>
      <c r="D186" s="198"/>
    </row>
    <row r="187" spans="1:4" x14ac:dyDescent="0.2">
      <c r="A187" s="198"/>
      <c r="B187" s="198"/>
      <c r="C187" s="197"/>
      <c r="D187" s="198"/>
    </row>
    <row r="188" spans="1:4" x14ac:dyDescent="0.2">
      <c r="A188" s="198"/>
      <c r="B188" s="198"/>
      <c r="C188" s="197"/>
      <c r="D188" s="198"/>
    </row>
    <row r="189" spans="1:4" x14ac:dyDescent="0.2">
      <c r="A189" s="198"/>
      <c r="B189" s="198"/>
      <c r="C189" s="197"/>
      <c r="D189" s="198"/>
    </row>
    <row r="190" spans="1:4" x14ac:dyDescent="0.2">
      <c r="A190" s="198"/>
      <c r="B190" s="198"/>
      <c r="C190" s="197"/>
      <c r="D190" s="198"/>
    </row>
    <row r="191" spans="1:4" x14ac:dyDescent="0.2">
      <c r="A191" s="198"/>
      <c r="B191" s="198"/>
      <c r="C191" s="197"/>
      <c r="D191" s="198"/>
    </row>
    <row r="192" spans="1:4" x14ac:dyDescent="0.2">
      <c r="A192" s="198"/>
      <c r="B192" s="198"/>
      <c r="C192" s="197"/>
      <c r="D192" s="198"/>
    </row>
    <row r="193" spans="1:4" x14ac:dyDescent="0.2">
      <c r="A193" s="198"/>
      <c r="B193" s="198"/>
      <c r="C193" s="197"/>
      <c r="D193" s="198"/>
    </row>
    <row r="194" spans="1:4" x14ac:dyDescent="0.2">
      <c r="A194" s="198"/>
      <c r="B194" s="198"/>
      <c r="C194" s="197"/>
      <c r="D194" s="198"/>
    </row>
    <row r="195" spans="1:4" x14ac:dyDescent="0.2">
      <c r="A195" s="198"/>
      <c r="B195" s="198"/>
      <c r="C195" s="197"/>
      <c r="D195" s="198"/>
    </row>
    <row r="196" spans="1:4" x14ac:dyDescent="0.2">
      <c r="A196" s="198"/>
      <c r="B196" s="198"/>
      <c r="C196" s="197"/>
      <c r="D196" s="198"/>
    </row>
    <row r="197" spans="1:4" x14ac:dyDescent="0.2">
      <c r="A197" s="198"/>
      <c r="B197" s="198"/>
      <c r="C197" s="197"/>
      <c r="D197" s="198"/>
    </row>
    <row r="198" spans="1:4" x14ac:dyDescent="0.2">
      <c r="A198" s="198"/>
      <c r="B198" s="198"/>
      <c r="C198" s="197"/>
      <c r="D198" s="198"/>
    </row>
    <row r="199" spans="1:4" x14ac:dyDescent="0.2">
      <c r="A199" s="198"/>
      <c r="B199" s="198"/>
      <c r="C199" s="197"/>
      <c r="D199" s="198"/>
    </row>
    <row r="200" spans="1:4" x14ac:dyDescent="0.2">
      <c r="A200" s="198"/>
      <c r="B200" s="198"/>
      <c r="C200" s="197"/>
      <c r="D200" s="198"/>
    </row>
    <row r="201" spans="1:4" x14ac:dyDescent="0.2">
      <c r="A201" s="198"/>
      <c r="B201" s="198"/>
      <c r="C201" s="197"/>
      <c r="D201" s="198"/>
    </row>
    <row r="202" spans="1:4" x14ac:dyDescent="0.2">
      <c r="A202" s="198"/>
      <c r="B202" s="198"/>
      <c r="C202" s="197"/>
      <c r="D202" s="198"/>
    </row>
    <row r="203" spans="1:4" x14ac:dyDescent="0.2">
      <c r="A203" s="198"/>
      <c r="B203" s="198"/>
      <c r="C203" s="197"/>
      <c r="D203" s="198"/>
    </row>
    <row r="204" spans="1:4" x14ac:dyDescent="0.2">
      <c r="A204" s="198"/>
      <c r="B204" s="198"/>
      <c r="C204" s="197"/>
      <c r="D204" s="198"/>
    </row>
    <row r="205" spans="1:4" x14ac:dyDescent="0.2">
      <c r="A205" s="198"/>
      <c r="B205" s="198"/>
      <c r="C205" s="197"/>
      <c r="D205" s="198"/>
    </row>
    <row r="206" spans="1:4" x14ac:dyDescent="0.2">
      <c r="A206" s="198"/>
      <c r="B206" s="198"/>
      <c r="C206" s="197"/>
      <c r="D206" s="198"/>
    </row>
    <row r="207" spans="1:4" x14ac:dyDescent="0.2">
      <c r="A207" s="198"/>
      <c r="B207" s="198"/>
      <c r="C207" s="197"/>
      <c r="D207" s="198"/>
    </row>
    <row r="208" spans="1:4" x14ac:dyDescent="0.2">
      <c r="A208" s="198"/>
      <c r="B208" s="198"/>
      <c r="C208" s="197"/>
      <c r="D208" s="198"/>
    </row>
    <row r="209" spans="1:4" x14ac:dyDescent="0.2">
      <c r="A209" s="198"/>
      <c r="B209" s="198"/>
      <c r="C209" s="197"/>
      <c r="D209" s="198"/>
    </row>
    <row r="210" spans="1:4" x14ac:dyDescent="0.2">
      <c r="A210" s="198"/>
      <c r="B210" s="198"/>
      <c r="C210" s="197"/>
      <c r="D210" s="198"/>
    </row>
    <row r="211" spans="1:4" x14ac:dyDescent="0.2">
      <c r="A211" s="198"/>
      <c r="B211" s="198"/>
      <c r="C211" s="197"/>
      <c r="D211" s="198"/>
    </row>
    <row r="212" spans="1:4" x14ac:dyDescent="0.2">
      <c r="A212" s="198"/>
      <c r="B212" s="198"/>
      <c r="C212" s="197"/>
      <c r="D212" s="198"/>
    </row>
    <row r="213" spans="1:4" x14ac:dyDescent="0.2">
      <c r="A213" s="198"/>
      <c r="B213" s="198"/>
      <c r="C213" s="197"/>
      <c r="D213" s="198"/>
    </row>
    <row r="214" spans="1:4" x14ac:dyDescent="0.2">
      <c r="A214" s="198"/>
      <c r="B214" s="198"/>
      <c r="C214" s="197"/>
      <c r="D214" s="198"/>
    </row>
    <row r="215" spans="1:4" x14ac:dyDescent="0.2">
      <c r="A215" s="198"/>
      <c r="B215" s="198"/>
      <c r="C215" s="197"/>
      <c r="D215" s="198"/>
    </row>
    <row r="216" spans="1:4" x14ac:dyDescent="0.2">
      <c r="A216" s="198"/>
      <c r="B216" s="198"/>
      <c r="C216" s="197"/>
      <c r="D216" s="198"/>
    </row>
    <row r="217" spans="1:4" x14ac:dyDescent="0.2">
      <c r="A217" s="198"/>
      <c r="B217" s="198"/>
      <c r="C217" s="197"/>
      <c r="D217" s="198"/>
    </row>
    <row r="218" spans="1:4" x14ac:dyDescent="0.2">
      <c r="A218" s="198"/>
      <c r="B218" s="198"/>
      <c r="C218" s="197"/>
      <c r="D218" s="198"/>
    </row>
    <row r="219" spans="1:4" x14ac:dyDescent="0.2">
      <c r="A219" s="198"/>
      <c r="B219" s="198"/>
      <c r="C219" s="197"/>
      <c r="D219" s="198"/>
    </row>
    <row r="220" spans="1:4" x14ac:dyDescent="0.2">
      <c r="A220" s="198"/>
      <c r="B220" s="198"/>
      <c r="C220" s="197"/>
      <c r="D220" s="198"/>
    </row>
    <row r="221" spans="1:4" x14ac:dyDescent="0.2">
      <c r="A221" s="198"/>
      <c r="B221" s="198"/>
      <c r="C221" s="197"/>
      <c r="D221" s="198"/>
    </row>
    <row r="222" spans="1:4" x14ac:dyDescent="0.2">
      <c r="A222" s="198"/>
      <c r="B222" s="198"/>
      <c r="C222" s="197"/>
      <c r="D222" s="198"/>
    </row>
    <row r="223" spans="1:4" x14ac:dyDescent="0.2">
      <c r="A223" s="198"/>
      <c r="B223" s="198"/>
      <c r="C223" s="197"/>
      <c r="D223" s="198"/>
    </row>
    <row r="224" spans="1:4" x14ac:dyDescent="0.2">
      <c r="A224" s="198"/>
      <c r="B224" s="198"/>
      <c r="C224" s="197"/>
      <c r="D224" s="198"/>
    </row>
    <row r="225" spans="1:4" x14ac:dyDescent="0.2">
      <c r="A225" s="198"/>
      <c r="B225" s="198"/>
      <c r="C225" s="197"/>
      <c r="D225" s="198"/>
    </row>
    <row r="226" spans="1:4" x14ac:dyDescent="0.2">
      <c r="A226" s="198"/>
      <c r="B226" s="198"/>
      <c r="C226" s="197"/>
      <c r="D226" s="198"/>
    </row>
    <row r="227" spans="1:4" x14ac:dyDescent="0.2">
      <c r="A227" s="198"/>
      <c r="B227" s="198"/>
      <c r="C227" s="197"/>
      <c r="D227" s="198"/>
    </row>
    <row r="228" spans="1:4" x14ac:dyDescent="0.2">
      <c r="A228" s="198"/>
      <c r="B228" s="198"/>
      <c r="C228" s="197"/>
      <c r="D228" s="198"/>
    </row>
    <row r="229" spans="1:4" x14ac:dyDescent="0.2">
      <c r="A229" s="198"/>
      <c r="B229" s="198"/>
      <c r="C229" s="197"/>
      <c r="D229" s="198"/>
    </row>
    <row r="230" spans="1:4" x14ac:dyDescent="0.2">
      <c r="A230" s="198"/>
      <c r="B230" s="198"/>
      <c r="C230" s="197"/>
      <c r="D230" s="198"/>
    </row>
    <row r="231" spans="1:4" x14ac:dyDescent="0.2">
      <c r="A231" s="198"/>
      <c r="B231" s="198"/>
      <c r="C231" s="197"/>
      <c r="D231" s="198"/>
    </row>
    <row r="232" spans="1:4" x14ac:dyDescent="0.2">
      <c r="A232" s="198"/>
      <c r="B232" s="198"/>
      <c r="C232" s="197"/>
      <c r="D232" s="198"/>
    </row>
    <row r="233" spans="1:4" x14ac:dyDescent="0.2">
      <c r="A233" s="198"/>
      <c r="B233" s="198"/>
      <c r="C233" s="197"/>
      <c r="D233" s="198"/>
    </row>
    <row r="234" spans="1:4" x14ac:dyDescent="0.2">
      <c r="A234" s="198"/>
      <c r="B234" s="198"/>
      <c r="C234" s="197"/>
      <c r="D234" s="198"/>
    </row>
    <row r="235" spans="1:4" x14ac:dyDescent="0.2">
      <c r="A235" s="198"/>
      <c r="B235" s="198"/>
      <c r="C235" s="197"/>
      <c r="D235" s="198"/>
    </row>
    <row r="236" spans="1:4" x14ac:dyDescent="0.2">
      <c r="A236" s="198"/>
      <c r="B236" s="198"/>
      <c r="C236" s="197"/>
      <c r="D236" s="198"/>
    </row>
    <row r="237" spans="1:4" x14ac:dyDescent="0.2">
      <c r="A237" s="198"/>
      <c r="B237" s="198"/>
      <c r="C237" s="197"/>
      <c r="D237" s="198"/>
    </row>
    <row r="238" spans="1:4" x14ac:dyDescent="0.2">
      <c r="A238" s="198"/>
      <c r="B238" s="198"/>
      <c r="C238" s="197"/>
      <c r="D238" s="198"/>
    </row>
    <row r="239" spans="1:4" x14ac:dyDescent="0.2">
      <c r="A239" s="198"/>
      <c r="B239" s="198"/>
      <c r="C239" s="197"/>
      <c r="D239" s="198"/>
    </row>
    <row r="240" spans="1:4" x14ac:dyDescent="0.2">
      <c r="A240" s="198"/>
      <c r="B240" s="198"/>
      <c r="C240" s="197"/>
      <c r="D240" s="198"/>
    </row>
    <row r="241" spans="1:4" x14ac:dyDescent="0.2">
      <c r="A241" s="198"/>
      <c r="B241" s="198"/>
      <c r="C241" s="197"/>
      <c r="D241" s="198"/>
    </row>
    <row r="242" spans="1:4" x14ac:dyDescent="0.2">
      <c r="A242" s="198"/>
      <c r="B242" s="198"/>
      <c r="C242" s="197"/>
      <c r="D242" s="198"/>
    </row>
    <row r="243" spans="1:4" x14ac:dyDescent="0.2">
      <c r="A243" s="198"/>
      <c r="B243" s="198"/>
      <c r="C243" s="197"/>
      <c r="D243" s="198"/>
    </row>
    <row r="244" spans="1:4" x14ac:dyDescent="0.2">
      <c r="A244" s="198"/>
      <c r="B244" s="198"/>
      <c r="C244" s="197"/>
      <c r="D244" s="198"/>
    </row>
    <row r="245" spans="1:4" x14ac:dyDescent="0.2">
      <c r="A245" s="198"/>
      <c r="B245" s="198"/>
      <c r="C245" s="197"/>
      <c r="D245" s="198"/>
    </row>
    <row r="246" spans="1:4" x14ac:dyDescent="0.2">
      <c r="A246" s="198"/>
      <c r="B246" s="198"/>
      <c r="C246" s="197"/>
      <c r="D246" s="198"/>
    </row>
    <row r="247" spans="1:4" x14ac:dyDescent="0.2">
      <c r="A247" s="198"/>
      <c r="B247" s="198"/>
      <c r="C247" s="197"/>
      <c r="D247" s="198"/>
    </row>
    <row r="248" spans="1:4" x14ac:dyDescent="0.2">
      <c r="A248" s="198"/>
      <c r="B248" s="198"/>
      <c r="C248" s="197"/>
      <c r="D248" s="198"/>
    </row>
    <row r="249" spans="1:4" x14ac:dyDescent="0.2">
      <c r="A249" s="198"/>
      <c r="B249" s="198"/>
      <c r="C249" s="197"/>
      <c r="D249" s="198"/>
    </row>
    <row r="250" spans="1:4" x14ac:dyDescent="0.2">
      <c r="A250" s="198"/>
      <c r="B250" s="198"/>
      <c r="C250" s="197"/>
      <c r="D250" s="198"/>
    </row>
    <row r="251" spans="1:4" x14ac:dyDescent="0.2">
      <c r="A251" s="198"/>
      <c r="B251" s="198"/>
      <c r="C251" s="197"/>
      <c r="D251" s="198"/>
    </row>
    <row r="252" spans="1:4" x14ac:dyDescent="0.2">
      <c r="A252" s="198"/>
      <c r="B252" s="198"/>
      <c r="C252" s="197"/>
      <c r="D252" s="198"/>
    </row>
    <row r="253" spans="1:4" x14ac:dyDescent="0.2">
      <c r="A253" s="198"/>
      <c r="B253" s="198"/>
      <c r="C253" s="197"/>
      <c r="D253" s="198"/>
    </row>
    <row r="254" spans="1:4" x14ac:dyDescent="0.2">
      <c r="A254" s="198"/>
      <c r="B254" s="198"/>
      <c r="C254" s="197"/>
      <c r="D254" s="198"/>
    </row>
    <row r="255" spans="1:4" x14ac:dyDescent="0.2">
      <c r="A255" s="198"/>
      <c r="B255" s="198"/>
      <c r="C255" s="197"/>
      <c r="D255" s="198"/>
    </row>
    <row r="256" spans="1:4" x14ac:dyDescent="0.2">
      <c r="A256" s="198"/>
      <c r="B256" s="198"/>
      <c r="C256" s="197"/>
      <c r="D256" s="198"/>
    </row>
    <row r="257" spans="1:4" x14ac:dyDescent="0.2">
      <c r="A257" s="198"/>
      <c r="B257" s="198"/>
      <c r="C257" s="197"/>
      <c r="D257" s="198"/>
    </row>
    <row r="258" spans="1:4" x14ac:dyDescent="0.2">
      <c r="A258" s="198"/>
      <c r="B258" s="198"/>
      <c r="C258" s="197"/>
      <c r="D258" s="198"/>
    </row>
    <row r="259" spans="1:4" x14ac:dyDescent="0.2">
      <c r="A259" s="198"/>
      <c r="B259" s="198"/>
      <c r="C259" s="197"/>
      <c r="D259" s="198"/>
    </row>
    <row r="260" spans="1:4" x14ac:dyDescent="0.2">
      <c r="A260" s="198"/>
      <c r="B260" s="198"/>
      <c r="C260" s="197"/>
      <c r="D260" s="198"/>
    </row>
    <row r="261" spans="1:4" x14ac:dyDescent="0.2">
      <c r="A261" s="198"/>
      <c r="B261" s="198"/>
      <c r="C261" s="197"/>
      <c r="D261" s="198"/>
    </row>
    <row r="262" spans="1:4" x14ac:dyDescent="0.2">
      <c r="A262" s="198"/>
      <c r="B262" s="198"/>
      <c r="C262" s="197"/>
      <c r="D262" s="198"/>
    </row>
    <row r="263" spans="1:4" x14ac:dyDescent="0.2">
      <c r="A263" s="198"/>
      <c r="B263" s="198"/>
      <c r="C263" s="197"/>
      <c r="D263" s="198"/>
    </row>
    <row r="264" spans="1:4" x14ac:dyDescent="0.2">
      <c r="A264" s="198"/>
      <c r="B264" s="198"/>
      <c r="C264" s="197"/>
      <c r="D264" s="198"/>
    </row>
    <row r="265" spans="1:4" x14ac:dyDescent="0.2">
      <c r="A265" s="198"/>
      <c r="B265" s="198"/>
      <c r="C265" s="197"/>
      <c r="D265" s="198"/>
    </row>
    <row r="266" spans="1:4" x14ac:dyDescent="0.2">
      <c r="A266" s="198"/>
      <c r="B266" s="198"/>
      <c r="C266" s="197"/>
      <c r="D266" s="198"/>
    </row>
    <row r="267" spans="1:4" x14ac:dyDescent="0.2">
      <c r="A267" s="198"/>
      <c r="B267" s="198"/>
      <c r="C267" s="197"/>
      <c r="D267" s="198"/>
    </row>
    <row r="268" spans="1:4" x14ac:dyDescent="0.2">
      <c r="A268" s="198"/>
      <c r="B268" s="198"/>
      <c r="C268" s="197"/>
      <c r="D268" s="198"/>
    </row>
    <row r="269" spans="1:4" x14ac:dyDescent="0.2">
      <c r="A269" s="198"/>
      <c r="B269" s="198"/>
      <c r="C269" s="197"/>
      <c r="D269" s="198"/>
    </row>
  </sheetData>
  <mergeCells count="4">
    <mergeCell ref="A1:B1"/>
    <mergeCell ref="A4:B4"/>
    <mergeCell ref="A3:B3"/>
    <mergeCell ref="A5:B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71"/>
  <sheetViews>
    <sheetView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1.7109375" bestFit="1" customWidth="1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363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+G63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G146</f>
        <v>0</v>
      </c>
    </row>
    <row r="7" spans="1:10" s="18" customFormat="1" ht="15" x14ac:dyDescent="0.2">
      <c r="A7" s="25"/>
      <c r="B7" s="27" t="s">
        <v>4</v>
      </c>
      <c r="C7" s="14" t="s">
        <v>3</v>
      </c>
      <c r="D7" s="220"/>
      <c r="E7" s="220"/>
      <c r="F7" s="220"/>
      <c r="G7" s="9">
        <f>+G361</f>
        <v>0</v>
      </c>
      <c r="H7"/>
      <c r="I7"/>
      <c r="J7"/>
    </row>
    <row r="8" spans="1:10" s="18" customFormat="1" ht="15" x14ac:dyDescent="0.2">
      <c r="A8" s="25"/>
      <c r="B8" s="27" t="s">
        <v>6</v>
      </c>
      <c r="C8" s="14" t="s">
        <v>5</v>
      </c>
      <c r="D8" s="220"/>
      <c r="E8" s="220"/>
      <c r="F8" s="220"/>
      <c r="G8" s="9">
        <f>+G446</f>
        <v>0</v>
      </c>
      <c r="H8"/>
      <c r="I8"/>
      <c r="J8"/>
    </row>
    <row r="9" spans="1:10" s="18" customFormat="1" ht="15.75" thickBot="1" x14ac:dyDescent="0.25">
      <c r="A9" s="25"/>
      <c r="B9" s="28" t="s">
        <v>16</v>
      </c>
      <c r="C9" s="15" t="s">
        <v>7</v>
      </c>
      <c r="D9" s="221"/>
      <c r="E9" s="221"/>
      <c r="F9" s="221"/>
      <c r="G9" s="10">
        <f>+G652</f>
        <v>0</v>
      </c>
      <c r="H9"/>
      <c r="I9"/>
      <c r="J9"/>
    </row>
    <row r="10" spans="1:10" s="18" customFormat="1" ht="16.5" thickTop="1" thickBot="1" x14ac:dyDescent="0.25">
      <c r="A10" s="25"/>
      <c r="B10" s="32"/>
      <c r="C10" s="33" t="s">
        <v>24</v>
      </c>
      <c r="D10" s="222"/>
      <c r="E10" s="222"/>
      <c r="F10" s="222"/>
      <c r="G10" s="34">
        <f>SUM(G5:G9)</f>
        <v>0</v>
      </c>
      <c r="H10"/>
      <c r="I10"/>
      <c r="J10"/>
    </row>
    <row r="11" spans="1:10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H11"/>
      <c r="I11"/>
      <c r="J11"/>
    </row>
    <row r="12" spans="1:10" ht="15" x14ac:dyDescent="0.2">
      <c r="B12" s="54"/>
    </row>
    <row r="13" spans="1:10" s="18" customFormat="1" ht="15.75" customHeight="1" x14ac:dyDescent="0.25">
      <c r="A13" s="25"/>
      <c r="B13" s="54">
        <v>1</v>
      </c>
      <c r="C13" s="159" t="s">
        <v>25</v>
      </c>
      <c r="D13" s="160" t="s">
        <v>9</v>
      </c>
      <c r="E13" s="161">
        <v>3720.0000000000005</v>
      </c>
      <c r="F13" s="162"/>
      <c r="G13" s="161">
        <f t="shared" ref="G13" si="0">+E13*F13</f>
        <v>0</v>
      </c>
      <c r="H13"/>
      <c r="I13"/>
      <c r="J13"/>
    </row>
    <row r="14" spans="1:10" s="18" customFormat="1" ht="15.75" customHeight="1" x14ac:dyDescent="0.25">
      <c r="A14" s="25"/>
      <c r="B14" s="54"/>
      <c r="C14" s="43" t="s">
        <v>212</v>
      </c>
      <c r="D14" s="37" t="s">
        <v>9</v>
      </c>
      <c r="E14" s="44">
        <v>242.3</v>
      </c>
      <c r="F14" s="38"/>
      <c r="G14" s="44"/>
      <c r="H14"/>
      <c r="I14"/>
      <c r="J14"/>
    </row>
    <row r="15" spans="1:10" s="18" customFormat="1" ht="15.75" customHeight="1" x14ac:dyDescent="0.25">
      <c r="A15" s="25"/>
      <c r="B15" s="54"/>
      <c r="C15" s="43" t="s">
        <v>213</v>
      </c>
      <c r="D15" s="37" t="s">
        <v>9</v>
      </c>
      <c r="E15" s="44">
        <v>642.20000000000005</v>
      </c>
      <c r="F15" s="38"/>
      <c r="G15" s="44"/>
      <c r="H15"/>
      <c r="I15"/>
      <c r="J15"/>
    </row>
    <row r="16" spans="1:10" s="18" customFormat="1" ht="15.75" customHeight="1" x14ac:dyDescent="0.25">
      <c r="A16" s="25"/>
      <c r="B16" s="54"/>
      <c r="C16" s="43" t="s">
        <v>214</v>
      </c>
      <c r="D16" s="37" t="s">
        <v>9</v>
      </c>
      <c r="E16" s="44">
        <v>227.8</v>
      </c>
      <c r="F16" s="38"/>
      <c r="G16" s="44"/>
      <c r="H16"/>
      <c r="I16"/>
      <c r="J16"/>
    </row>
    <row r="17" spans="1:10" s="18" customFormat="1" ht="15.75" customHeight="1" x14ac:dyDescent="0.25">
      <c r="A17" s="25"/>
      <c r="B17" s="54"/>
      <c r="C17" s="43" t="s">
        <v>215</v>
      </c>
      <c r="D17" s="37" t="s">
        <v>9</v>
      </c>
      <c r="E17" s="44">
        <v>171.6</v>
      </c>
      <c r="F17" s="38"/>
      <c r="G17" s="44"/>
      <c r="H17"/>
      <c r="I17"/>
      <c r="J17"/>
    </row>
    <row r="18" spans="1:10" s="18" customFormat="1" ht="15.75" customHeight="1" x14ac:dyDescent="0.25">
      <c r="A18" s="25"/>
      <c r="B18" s="54"/>
      <c r="C18" s="43" t="s">
        <v>216</v>
      </c>
      <c r="D18" s="37" t="s">
        <v>9</v>
      </c>
      <c r="E18" s="44">
        <v>92.7</v>
      </c>
      <c r="F18" s="38"/>
      <c r="G18" s="44"/>
      <c r="H18"/>
      <c r="I18"/>
      <c r="J18"/>
    </row>
    <row r="19" spans="1:10" s="18" customFormat="1" ht="15.75" customHeight="1" x14ac:dyDescent="0.25">
      <c r="A19" s="25"/>
      <c r="B19" s="54"/>
      <c r="C19" s="43" t="s">
        <v>217</v>
      </c>
      <c r="D19" s="37" t="s">
        <v>9</v>
      </c>
      <c r="E19" s="44">
        <v>97.7</v>
      </c>
      <c r="F19" s="38"/>
      <c r="G19" s="44"/>
      <c r="H19"/>
      <c r="I19"/>
      <c r="J19"/>
    </row>
    <row r="20" spans="1:10" s="18" customFormat="1" ht="15.75" customHeight="1" x14ac:dyDescent="0.25">
      <c r="A20" s="25"/>
      <c r="B20" s="54"/>
      <c r="C20" s="43" t="s">
        <v>218</v>
      </c>
      <c r="D20" s="37" t="s">
        <v>9</v>
      </c>
      <c r="E20" s="44">
        <v>147</v>
      </c>
      <c r="F20" s="38"/>
      <c r="G20" s="44"/>
      <c r="H20"/>
      <c r="I20"/>
      <c r="J20"/>
    </row>
    <row r="21" spans="1:10" s="18" customFormat="1" ht="15.75" customHeight="1" x14ac:dyDescent="0.25">
      <c r="A21" s="25"/>
      <c r="B21" s="54"/>
      <c r="C21" s="43" t="s">
        <v>219</v>
      </c>
      <c r="D21" s="37" t="s">
        <v>9</v>
      </c>
      <c r="E21" s="44">
        <v>56.5</v>
      </c>
      <c r="F21" s="38"/>
      <c r="G21" s="44"/>
      <c r="H21"/>
      <c r="I21"/>
      <c r="J21"/>
    </row>
    <row r="22" spans="1:10" s="18" customFormat="1" ht="15.75" customHeight="1" x14ac:dyDescent="0.25">
      <c r="A22" s="25"/>
      <c r="B22" s="54"/>
      <c r="C22" s="43" t="s">
        <v>220</v>
      </c>
      <c r="D22" s="37" t="s">
        <v>9</v>
      </c>
      <c r="E22" s="44">
        <v>640.6</v>
      </c>
      <c r="F22" s="38"/>
      <c r="G22" s="44"/>
      <c r="H22"/>
      <c r="I22"/>
      <c r="J22"/>
    </row>
    <row r="23" spans="1:10" s="18" customFormat="1" ht="15.75" customHeight="1" x14ac:dyDescent="0.25">
      <c r="A23" s="25"/>
      <c r="B23" s="54"/>
      <c r="C23" s="43" t="s">
        <v>221</v>
      </c>
      <c r="D23" s="37" t="s">
        <v>9</v>
      </c>
      <c r="E23" s="44">
        <v>325.10000000000002</v>
      </c>
      <c r="F23" s="38"/>
      <c r="G23" s="44"/>
      <c r="H23"/>
      <c r="I23"/>
      <c r="J23"/>
    </row>
    <row r="24" spans="1:10" s="18" customFormat="1" ht="15.75" customHeight="1" x14ac:dyDescent="0.25">
      <c r="A24" s="25"/>
      <c r="B24" s="54"/>
      <c r="C24" s="43" t="s">
        <v>222</v>
      </c>
      <c r="D24" s="37" t="s">
        <v>9</v>
      </c>
      <c r="E24" s="44">
        <v>723.9</v>
      </c>
      <c r="F24" s="38"/>
      <c r="G24" s="44"/>
      <c r="H24"/>
      <c r="I24"/>
      <c r="J24"/>
    </row>
    <row r="25" spans="1:10" s="18" customFormat="1" ht="15.75" customHeight="1" x14ac:dyDescent="0.25">
      <c r="A25" s="25"/>
      <c r="B25" s="54"/>
      <c r="C25" s="43" t="s">
        <v>223</v>
      </c>
      <c r="D25" s="37" t="s">
        <v>9</v>
      </c>
      <c r="E25" s="44">
        <v>96.5</v>
      </c>
      <c r="F25" s="38"/>
      <c r="G25" s="44"/>
      <c r="H25"/>
      <c r="I25"/>
      <c r="J25"/>
    </row>
    <row r="26" spans="1:10" s="18" customFormat="1" ht="15.75" customHeight="1" x14ac:dyDescent="0.25">
      <c r="A26" s="25"/>
      <c r="B26" s="54"/>
      <c r="C26" s="43" t="s">
        <v>224</v>
      </c>
      <c r="D26" s="37" t="s">
        <v>9</v>
      </c>
      <c r="E26" s="44">
        <v>54</v>
      </c>
      <c r="F26" s="38"/>
      <c r="G26" s="44"/>
      <c r="H26"/>
      <c r="I26"/>
      <c r="J26"/>
    </row>
    <row r="27" spans="1:10" s="18" customFormat="1" ht="15.75" customHeight="1" x14ac:dyDescent="0.25">
      <c r="A27" s="25"/>
      <c r="B27" s="54"/>
      <c r="C27" s="43" t="s">
        <v>225</v>
      </c>
      <c r="D27" s="37" t="s">
        <v>9</v>
      </c>
      <c r="E27" s="44">
        <v>30.5</v>
      </c>
      <c r="F27" s="38"/>
      <c r="G27" s="44"/>
      <c r="H27"/>
      <c r="I27"/>
      <c r="J27"/>
    </row>
    <row r="28" spans="1:10" s="18" customFormat="1" ht="15.75" customHeight="1" x14ac:dyDescent="0.25">
      <c r="A28" s="25"/>
      <c r="B28" s="54"/>
      <c r="C28" s="43" t="s">
        <v>226</v>
      </c>
      <c r="D28" s="37" t="s">
        <v>9</v>
      </c>
      <c r="E28" s="44">
        <v>34.799999999999997</v>
      </c>
      <c r="F28" s="38"/>
      <c r="G28" s="44"/>
      <c r="H28"/>
      <c r="I28"/>
      <c r="J28"/>
    </row>
    <row r="29" spans="1:10" s="18" customFormat="1" ht="15.75" customHeight="1" x14ac:dyDescent="0.25">
      <c r="A29" s="25"/>
      <c r="B29" s="54"/>
      <c r="C29" s="43" t="s">
        <v>227</v>
      </c>
      <c r="D29" s="37" t="s">
        <v>9</v>
      </c>
      <c r="E29" s="44">
        <v>25.2</v>
      </c>
      <c r="F29" s="38"/>
      <c r="G29" s="44"/>
      <c r="H29"/>
      <c r="I29"/>
      <c r="J29"/>
    </row>
    <row r="30" spans="1:10" s="18" customFormat="1" ht="15.75" customHeight="1" x14ac:dyDescent="0.25">
      <c r="A30" s="25"/>
      <c r="B30" s="54"/>
      <c r="C30" s="43" t="s">
        <v>228</v>
      </c>
      <c r="D30" s="37" t="s">
        <v>9</v>
      </c>
      <c r="E30" s="44">
        <v>15.5</v>
      </c>
      <c r="F30" s="38"/>
      <c r="G30" s="44"/>
      <c r="H30"/>
      <c r="I30"/>
      <c r="J30"/>
    </row>
    <row r="31" spans="1:10" s="18" customFormat="1" ht="15.75" customHeight="1" x14ac:dyDescent="0.25">
      <c r="A31" s="25"/>
      <c r="B31" s="54"/>
      <c r="C31" s="43" t="s">
        <v>229</v>
      </c>
      <c r="D31" s="37" t="s">
        <v>9</v>
      </c>
      <c r="E31" s="44">
        <v>30.3</v>
      </c>
      <c r="F31" s="38"/>
      <c r="G31" s="44"/>
      <c r="H31"/>
      <c r="I31"/>
      <c r="J31"/>
    </row>
    <row r="32" spans="1:10" s="18" customFormat="1" ht="15.75" customHeight="1" x14ac:dyDescent="0.25">
      <c r="A32" s="25"/>
      <c r="B32" s="54"/>
      <c r="C32" s="43" t="s">
        <v>230</v>
      </c>
      <c r="D32" s="37" t="s">
        <v>9</v>
      </c>
      <c r="E32" s="44">
        <v>35.299999999999997</v>
      </c>
      <c r="F32" s="38"/>
      <c r="G32" s="44"/>
      <c r="H32"/>
      <c r="I32"/>
      <c r="J32"/>
    </row>
    <row r="33" spans="1:10" s="18" customFormat="1" ht="15.75" customHeight="1" x14ac:dyDescent="0.25">
      <c r="A33" s="25"/>
      <c r="B33" s="54"/>
      <c r="C33" s="43" t="s">
        <v>231</v>
      </c>
      <c r="D33" s="37" t="s">
        <v>9</v>
      </c>
      <c r="E33" s="44">
        <v>30.5</v>
      </c>
      <c r="F33" s="38"/>
      <c r="G33" s="44"/>
      <c r="H33"/>
      <c r="I33"/>
      <c r="J33"/>
    </row>
    <row r="34" spans="1:10" s="18" customFormat="1" ht="15" x14ac:dyDescent="0.2">
      <c r="A34" s="25"/>
      <c r="B34" s="54"/>
      <c r="C34" s="42"/>
      <c r="D34" s="39"/>
      <c r="E34" s="40"/>
      <c r="F34" s="41"/>
      <c r="G34" s="40"/>
      <c r="H34"/>
      <c r="I34"/>
      <c r="J34"/>
    </row>
    <row r="35" spans="1:10" s="18" customFormat="1" ht="30" x14ac:dyDescent="0.25">
      <c r="A35" s="25"/>
      <c r="B35" s="54">
        <v>2</v>
      </c>
      <c r="C35" s="159" t="s">
        <v>17</v>
      </c>
      <c r="D35" s="160"/>
      <c r="E35" s="161">
        <v>194</v>
      </c>
      <c r="F35" s="162"/>
      <c r="G35" s="161">
        <f t="shared" ref="G35" si="1">+E35*F35</f>
        <v>0</v>
      </c>
      <c r="H35"/>
      <c r="I35"/>
      <c r="J35"/>
    </row>
    <row r="36" spans="1:10" s="18" customFormat="1" ht="15" x14ac:dyDescent="0.25">
      <c r="A36" s="25"/>
      <c r="B36" s="54"/>
      <c r="C36" s="56" t="str">
        <f>C14</f>
        <v>kanal F1</v>
      </c>
      <c r="D36" s="37" t="s">
        <v>10</v>
      </c>
      <c r="E36" s="44">
        <v>7</v>
      </c>
      <c r="F36" s="38"/>
      <c r="G36" s="44"/>
      <c r="H36"/>
      <c r="I36"/>
      <c r="J36"/>
    </row>
    <row r="37" spans="1:10" s="18" customFormat="1" ht="15" x14ac:dyDescent="0.25">
      <c r="A37" s="25"/>
      <c r="B37" s="54"/>
      <c r="C37" s="56" t="str">
        <f t="shared" ref="C37:C55" si="2">C15</f>
        <v>kanal F2</v>
      </c>
      <c r="D37" s="37" t="s">
        <v>10</v>
      </c>
      <c r="E37" s="44">
        <v>21</v>
      </c>
      <c r="F37" s="38"/>
      <c r="G37" s="44"/>
      <c r="H37"/>
      <c r="I37"/>
      <c r="J37"/>
    </row>
    <row r="38" spans="1:10" s="18" customFormat="1" ht="15" x14ac:dyDescent="0.25">
      <c r="A38" s="25"/>
      <c r="B38" s="54"/>
      <c r="C38" s="56" t="str">
        <f t="shared" si="2"/>
        <v>kanal F3</v>
      </c>
      <c r="D38" s="37" t="s">
        <v>10</v>
      </c>
      <c r="E38" s="44">
        <v>11</v>
      </c>
      <c r="F38" s="38"/>
      <c r="G38" s="44"/>
      <c r="H38"/>
      <c r="I38"/>
      <c r="J38"/>
    </row>
    <row r="39" spans="1:10" s="18" customFormat="1" ht="15" x14ac:dyDescent="0.25">
      <c r="A39" s="25"/>
      <c r="B39" s="54"/>
      <c r="C39" s="56" t="str">
        <f t="shared" si="2"/>
        <v>kanal F4</v>
      </c>
      <c r="D39" s="37" t="s">
        <v>10</v>
      </c>
      <c r="E39" s="44">
        <v>7</v>
      </c>
      <c r="F39" s="38"/>
      <c r="G39" s="44"/>
      <c r="H39"/>
      <c r="I39"/>
      <c r="J39"/>
    </row>
    <row r="40" spans="1:10" s="18" customFormat="1" ht="15" x14ac:dyDescent="0.25">
      <c r="A40" s="25"/>
      <c r="B40" s="54"/>
      <c r="C40" s="56" t="str">
        <f t="shared" si="2"/>
        <v>kanal F5</v>
      </c>
      <c r="D40" s="37" t="s">
        <v>10</v>
      </c>
      <c r="E40" s="44">
        <v>16</v>
      </c>
      <c r="F40" s="38"/>
      <c r="G40" s="44"/>
      <c r="H40"/>
      <c r="I40"/>
      <c r="J40"/>
    </row>
    <row r="41" spans="1:10" s="18" customFormat="1" ht="15" x14ac:dyDescent="0.25">
      <c r="A41" s="25"/>
      <c r="B41" s="54"/>
      <c r="C41" s="56" t="str">
        <f t="shared" si="2"/>
        <v>kanal F6</v>
      </c>
      <c r="D41" s="37" t="s">
        <v>10</v>
      </c>
      <c r="E41" s="44">
        <v>9</v>
      </c>
      <c r="F41" s="38"/>
      <c r="G41" s="44"/>
      <c r="H41"/>
      <c r="I41"/>
      <c r="J41"/>
    </row>
    <row r="42" spans="1:10" s="18" customFormat="1" ht="15" x14ac:dyDescent="0.25">
      <c r="A42" s="25"/>
      <c r="B42" s="54"/>
      <c r="C42" s="56" t="str">
        <f t="shared" si="2"/>
        <v>kanal F7</v>
      </c>
      <c r="D42" s="37" t="s">
        <v>10</v>
      </c>
      <c r="E42" s="44">
        <v>9</v>
      </c>
      <c r="F42" s="38"/>
      <c r="G42" s="44"/>
      <c r="H42"/>
      <c r="I42"/>
      <c r="J42"/>
    </row>
    <row r="43" spans="1:10" s="18" customFormat="1" ht="15" x14ac:dyDescent="0.25">
      <c r="A43" s="25"/>
      <c r="B43" s="54"/>
      <c r="C43" s="56" t="str">
        <f t="shared" si="2"/>
        <v>kanal F8</v>
      </c>
      <c r="D43" s="37" t="s">
        <v>10</v>
      </c>
      <c r="E43" s="44">
        <v>5</v>
      </c>
      <c r="F43" s="38"/>
      <c r="G43" s="44"/>
      <c r="H43"/>
      <c r="I43"/>
      <c r="J43"/>
    </row>
    <row r="44" spans="1:10" s="18" customFormat="1" ht="15" x14ac:dyDescent="0.25">
      <c r="A44" s="25"/>
      <c r="B44" s="54"/>
      <c r="C44" s="56" t="str">
        <f t="shared" si="2"/>
        <v>kanal F9</v>
      </c>
      <c r="D44" s="37" t="s">
        <v>10</v>
      </c>
      <c r="E44" s="44">
        <v>33</v>
      </c>
      <c r="F44" s="38"/>
      <c r="G44" s="44"/>
      <c r="H44"/>
      <c r="I44"/>
      <c r="J44"/>
    </row>
    <row r="45" spans="1:10" s="18" customFormat="1" ht="15" x14ac:dyDescent="0.25">
      <c r="A45" s="25"/>
      <c r="B45" s="54"/>
      <c r="C45" s="56" t="str">
        <f t="shared" si="2"/>
        <v>kanal F10</v>
      </c>
      <c r="D45" s="37" t="s">
        <v>10</v>
      </c>
      <c r="E45" s="44">
        <v>18</v>
      </c>
      <c r="F45" s="38"/>
      <c r="G45" s="44"/>
      <c r="H45"/>
      <c r="I45"/>
      <c r="J45"/>
    </row>
    <row r="46" spans="1:10" s="18" customFormat="1" ht="15" x14ac:dyDescent="0.25">
      <c r="A46" s="25"/>
      <c r="B46" s="54"/>
      <c r="C46" s="56" t="str">
        <f t="shared" si="2"/>
        <v>kanal F11</v>
      </c>
      <c r="D46" s="37" t="s">
        <v>10</v>
      </c>
      <c r="E46" s="44">
        <v>24</v>
      </c>
      <c r="F46" s="38"/>
      <c r="G46" s="44"/>
      <c r="H46"/>
      <c r="I46"/>
      <c r="J46"/>
    </row>
    <row r="47" spans="1:10" s="18" customFormat="1" ht="15" x14ac:dyDescent="0.25">
      <c r="A47" s="25"/>
      <c r="B47" s="54"/>
      <c r="C47" s="56" t="str">
        <f t="shared" si="2"/>
        <v>kanal F12</v>
      </c>
      <c r="D47" s="37" t="s">
        <v>10</v>
      </c>
      <c r="E47" s="44">
        <v>6</v>
      </c>
      <c r="F47" s="38"/>
      <c r="G47" s="44"/>
      <c r="H47"/>
      <c r="I47"/>
      <c r="J47"/>
    </row>
    <row r="48" spans="1:10" s="18" customFormat="1" ht="15" x14ac:dyDescent="0.25">
      <c r="A48" s="25"/>
      <c r="B48" s="54"/>
      <c r="C48" s="56" t="str">
        <f t="shared" si="2"/>
        <v>kanal F13</v>
      </c>
      <c r="D48" s="37" t="s">
        <v>10</v>
      </c>
      <c r="E48" s="44">
        <v>3</v>
      </c>
      <c r="F48" s="38"/>
      <c r="G48" s="44"/>
      <c r="H48"/>
      <c r="I48"/>
      <c r="J48"/>
    </row>
    <row r="49" spans="1:10" s="18" customFormat="1" ht="15" x14ac:dyDescent="0.25">
      <c r="A49" s="25"/>
      <c r="B49" s="54"/>
      <c r="C49" s="56" t="str">
        <f t="shared" si="2"/>
        <v>kanal F14</v>
      </c>
      <c r="D49" s="37" t="s">
        <v>10</v>
      </c>
      <c r="E49" s="44">
        <v>3</v>
      </c>
      <c r="F49" s="38"/>
      <c r="G49" s="44"/>
      <c r="H49"/>
      <c r="I49"/>
      <c r="J49"/>
    </row>
    <row r="50" spans="1:10" s="18" customFormat="1" ht="15" x14ac:dyDescent="0.25">
      <c r="A50" s="25"/>
      <c r="B50" s="54"/>
      <c r="C50" s="56" t="str">
        <f t="shared" si="2"/>
        <v>kanal F15</v>
      </c>
      <c r="D50" s="37" t="s">
        <v>10</v>
      </c>
      <c r="E50" s="44">
        <v>3</v>
      </c>
      <c r="F50" s="38"/>
      <c r="G50" s="44"/>
      <c r="H50"/>
      <c r="I50"/>
      <c r="J50"/>
    </row>
    <row r="51" spans="1:10" s="18" customFormat="1" ht="15" x14ac:dyDescent="0.25">
      <c r="A51" s="25"/>
      <c r="B51" s="54"/>
      <c r="C51" s="56" t="str">
        <f t="shared" si="2"/>
        <v>kanal F16</v>
      </c>
      <c r="D51" s="37" t="s">
        <v>10</v>
      </c>
      <c r="E51" s="44">
        <v>4</v>
      </c>
      <c r="F51" s="38"/>
      <c r="G51" s="44"/>
      <c r="H51"/>
      <c r="I51"/>
      <c r="J51"/>
    </row>
    <row r="52" spans="1:10" s="18" customFormat="1" ht="15" x14ac:dyDescent="0.25">
      <c r="A52" s="25"/>
      <c r="B52" s="54"/>
      <c r="C52" s="56" t="str">
        <f t="shared" si="2"/>
        <v>kanal F17</v>
      </c>
      <c r="D52" s="37" t="s">
        <v>10</v>
      </c>
      <c r="E52" s="44">
        <v>3</v>
      </c>
      <c r="F52" s="38"/>
      <c r="G52" s="44"/>
      <c r="H52"/>
      <c r="I52"/>
      <c r="J52"/>
    </row>
    <row r="53" spans="1:10" s="18" customFormat="1" ht="15" x14ac:dyDescent="0.25">
      <c r="A53" s="25"/>
      <c r="B53" s="54"/>
      <c r="C53" s="56" t="str">
        <f t="shared" si="2"/>
        <v>kanal F18</v>
      </c>
      <c r="D53" s="37" t="s">
        <v>10</v>
      </c>
      <c r="E53" s="44">
        <v>5</v>
      </c>
      <c r="F53" s="38"/>
      <c r="G53" s="44"/>
      <c r="H53"/>
      <c r="I53"/>
      <c r="J53"/>
    </row>
    <row r="54" spans="1:10" s="18" customFormat="1" ht="15" x14ac:dyDescent="0.25">
      <c r="A54" s="25"/>
      <c r="B54" s="54"/>
      <c r="C54" s="56" t="str">
        <f t="shared" si="2"/>
        <v>kanal F19</v>
      </c>
      <c r="D54" s="37" t="s">
        <v>10</v>
      </c>
      <c r="E54" s="44">
        <v>4</v>
      </c>
      <c r="F54" s="38"/>
      <c r="G54" s="44"/>
      <c r="H54"/>
      <c r="I54"/>
      <c r="J54"/>
    </row>
    <row r="55" spans="1:10" s="18" customFormat="1" ht="15" x14ac:dyDescent="0.25">
      <c r="A55" s="25"/>
      <c r="B55" s="54"/>
      <c r="C55" s="56" t="str">
        <f t="shared" si="2"/>
        <v>kanal F20</v>
      </c>
      <c r="D55" s="37" t="s">
        <v>10</v>
      </c>
      <c r="E55" s="44">
        <v>3</v>
      </c>
      <c r="F55" s="38"/>
      <c r="G55" s="44"/>
      <c r="H55"/>
      <c r="I55"/>
      <c r="J55"/>
    </row>
    <row r="56" spans="1:10" s="18" customFormat="1" ht="15" x14ac:dyDescent="0.25">
      <c r="A56" s="25"/>
      <c r="B56" s="54"/>
      <c r="C56" s="43"/>
      <c r="D56" s="37"/>
      <c r="E56" s="44"/>
      <c r="F56" s="38"/>
      <c r="G56" s="44"/>
      <c r="H56"/>
      <c r="I56"/>
      <c r="J56"/>
    </row>
    <row r="57" spans="1:10" s="18" customFormat="1" ht="150.75" customHeight="1" x14ac:dyDescent="0.25">
      <c r="A57" s="25"/>
      <c r="B57" s="54">
        <v>3</v>
      </c>
      <c r="C57" s="43" t="s">
        <v>292</v>
      </c>
      <c r="D57" s="37" t="s">
        <v>27</v>
      </c>
      <c r="E57" s="44">
        <v>1</v>
      </c>
      <c r="F57" s="38"/>
      <c r="G57" s="44">
        <f>+E57*F57</f>
        <v>0</v>
      </c>
      <c r="H57"/>
      <c r="I57"/>
      <c r="J57"/>
    </row>
    <row r="58" spans="1:10" s="18" customFormat="1" ht="15" x14ac:dyDescent="0.25">
      <c r="A58" s="25"/>
      <c r="B58" s="54"/>
      <c r="C58" s="43"/>
      <c r="D58" s="37"/>
      <c r="E58" s="44"/>
      <c r="F58" s="38"/>
      <c r="G58" s="44"/>
      <c r="H58"/>
      <c r="I58"/>
      <c r="J58"/>
    </row>
    <row r="59" spans="1:10" s="18" customFormat="1" ht="60" customHeight="1" x14ac:dyDescent="0.25">
      <c r="A59" s="25"/>
      <c r="B59" s="54">
        <v>4</v>
      </c>
      <c r="C59" s="56" t="s">
        <v>481</v>
      </c>
      <c r="D59" s="37" t="s">
        <v>27</v>
      </c>
      <c r="E59" s="44">
        <v>0.44</v>
      </c>
      <c r="F59" s="38"/>
      <c r="G59" s="44">
        <f>+E59*F59</f>
        <v>0</v>
      </c>
      <c r="H59"/>
      <c r="I59"/>
      <c r="J59"/>
    </row>
    <row r="60" spans="1:10" s="18" customFormat="1" ht="15" x14ac:dyDescent="0.25">
      <c r="A60" s="25"/>
      <c r="B60" s="54"/>
      <c r="C60" s="43"/>
      <c r="D60" s="37"/>
      <c r="E60" s="44"/>
      <c r="F60" s="38"/>
      <c r="G60" s="44"/>
      <c r="H60"/>
      <c r="I60"/>
      <c r="J60"/>
    </row>
    <row r="61" spans="1:10" s="18" customFormat="1" ht="45" x14ac:dyDescent="0.25">
      <c r="A61" s="25"/>
      <c r="B61" s="54">
        <v>5</v>
      </c>
      <c r="C61" s="43" t="s">
        <v>35</v>
      </c>
      <c r="D61" s="37" t="s">
        <v>27</v>
      </c>
      <c r="E61" s="44">
        <v>0.44</v>
      </c>
      <c r="F61" s="38"/>
      <c r="G61" s="44">
        <f>+E61*F61</f>
        <v>0</v>
      </c>
      <c r="H61"/>
      <c r="I61"/>
      <c r="J61"/>
    </row>
    <row r="62" spans="1:10" s="18" customFormat="1" ht="10.5" customHeight="1" x14ac:dyDescent="0.2">
      <c r="A62" s="25"/>
      <c r="B62" s="54"/>
      <c r="C62" s="30"/>
      <c r="D62"/>
      <c r="E62" s="2"/>
      <c r="F62" s="4"/>
      <c r="G62" s="5"/>
      <c r="H62"/>
      <c r="I62"/>
      <c r="J62"/>
    </row>
    <row r="63" spans="1:10" s="18" customFormat="1" ht="15" x14ac:dyDescent="0.2">
      <c r="A63" s="25"/>
      <c r="B63" s="54"/>
      <c r="C63" s="16" t="s">
        <v>12</v>
      </c>
      <c r="D63" s="1"/>
      <c r="E63" s="3"/>
      <c r="F63" s="3"/>
      <c r="G63" s="7">
        <f>SUM(G13:G62)</f>
        <v>0</v>
      </c>
      <c r="H63"/>
      <c r="I63"/>
      <c r="J63"/>
    </row>
    <row r="64" spans="1:10" s="18" customFormat="1" ht="15" x14ac:dyDescent="0.25">
      <c r="A64" s="25"/>
      <c r="B64" s="17"/>
      <c r="C64" s="21"/>
      <c r="D64" s="53"/>
      <c r="E64" s="23"/>
      <c r="F64" s="23"/>
      <c r="G64" s="24"/>
      <c r="H64"/>
      <c r="I64"/>
      <c r="J64"/>
    </row>
    <row r="65" spans="1:10" s="18" customFormat="1" ht="15" x14ac:dyDescent="0.25">
      <c r="A65" s="25"/>
      <c r="B65" s="29" t="s">
        <v>2</v>
      </c>
      <c r="C65" s="21" t="s">
        <v>30</v>
      </c>
      <c r="D65" s="53"/>
      <c r="E65" s="23"/>
      <c r="F65" s="61"/>
      <c r="G65" s="24"/>
      <c r="H65"/>
      <c r="I65"/>
      <c r="J65"/>
    </row>
    <row r="66" spans="1:10" s="18" customFormat="1" ht="15" x14ac:dyDescent="0.25">
      <c r="A66" s="25"/>
      <c r="B66" s="54"/>
      <c r="C66" s="21"/>
      <c r="D66" s="53"/>
      <c r="E66" s="23"/>
      <c r="F66" s="61"/>
      <c r="G66" s="24"/>
      <c r="H66"/>
      <c r="I66"/>
      <c r="J66"/>
    </row>
    <row r="67" spans="1:10" s="18" customFormat="1" ht="30" x14ac:dyDescent="0.25">
      <c r="A67" s="25"/>
      <c r="B67" s="54">
        <v>1</v>
      </c>
      <c r="C67" s="51" t="s">
        <v>32</v>
      </c>
      <c r="D67" s="53" t="s">
        <v>9</v>
      </c>
      <c r="E67" s="23">
        <v>220</v>
      </c>
      <c r="F67" s="38"/>
      <c r="G67" s="78">
        <f t="shared" ref="G67" si="3">F67*E67</f>
        <v>0</v>
      </c>
      <c r="H67"/>
      <c r="I67"/>
      <c r="J67"/>
    </row>
    <row r="68" spans="1:10" s="18" customFormat="1" ht="15" x14ac:dyDescent="0.25">
      <c r="A68" s="25"/>
      <c r="B68" s="54"/>
      <c r="C68" s="56" t="str">
        <f>C36</f>
        <v>kanal F1</v>
      </c>
      <c r="D68" s="53" t="s">
        <v>9</v>
      </c>
      <c r="E68" s="23">
        <v>0</v>
      </c>
      <c r="F68" s="38"/>
      <c r="G68" s="44"/>
      <c r="H68"/>
      <c r="I68"/>
      <c r="J68"/>
    </row>
    <row r="69" spans="1:10" s="18" customFormat="1" ht="15" x14ac:dyDescent="0.25">
      <c r="A69" s="25"/>
      <c r="B69" s="54"/>
      <c r="C69" s="56" t="str">
        <f t="shared" ref="C69:C87" si="4">C37</f>
        <v>kanal F2</v>
      </c>
      <c r="D69" s="53" t="s">
        <v>9</v>
      </c>
      <c r="E69" s="23">
        <v>8</v>
      </c>
      <c r="F69" s="38"/>
      <c r="G69" s="44"/>
      <c r="H69"/>
      <c r="I69"/>
      <c r="J69"/>
    </row>
    <row r="70" spans="1:10" s="18" customFormat="1" ht="15" x14ac:dyDescent="0.25">
      <c r="A70" s="25"/>
      <c r="B70" s="54"/>
      <c r="C70" s="56" t="str">
        <f t="shared" si="4"/>
        <v>kanal F3</v>
      </c>
      <c r="D70" s="53" t="s">
        <v>9</v>
      </c>
      <c r="E70" s="23">
        <v>6</v>
      </c>
      <c r="F70" s="38"/>
      <c r="G70" s="44"/>
      <c r="H70"/>
      <c r="I70"/>
      <c r="J70"/>
    </row>
    <row r="71" spans="1:10" s="18" customFormat="1" ht="15" x14ac:dyDescent="0.25">
      <c r="A71" s="25"/>
      <c r="B71" s="54"/>
      <c r="C71" s="56" t="str">
        <f t="shared" si="4"/>
        <v>kanal F4</v>
      </c>
      <c r="D71" s="53" t="s">
        <v>9</v>
      </c>
      <c r="E71" s="23">
        <v>15</v>
      </c>
      <c r="F71" s="38"/>
      <c r="G71" s="44"/>
      <c r="H71"/>
      <c r="I71"/>
      <c r="J71"/>
    </row>
    <row r="72" spans="1:10" s="18" customFormat="1" ht="15" x14ac:dyDescent="0.25">
      <c r="A72" s="25"/>
      <c r="B72" s="54"/>
      <c r="C72" s="56" t="str">
        <f t="shared" si="4"/>
        <v>kanal F5</v>
      </c>
      <c r="D72" s="53" t="s">
        <v>9</v>
      </c>
      <c r="E72" s="23">
        <v>5</v>
      </c>
      <c r="F72" s="38"/>
      <c r="G72" s="44"/>
      <c r="H72"/>
      <c r="I72"/>
      <c r="J72"/>
    </row>
    <row r="73" spans="1:10" s="18" customFormat="1" ht="15" x14ac:dyDescent="0.25">
      <c r="A73" s="25"/>
      <c r="B73" s="54"/>
      <c r="C73" s="56" t="str">
        <f t="shared" si="4"/>
        <v>kanal F6</v>
      </c>
      <c r="D73" s="53" t="s">
        <v>9</v>
      </c>
      <c r="E73" s="23">
        <v>4</v>
      </c>
      <c r="F73" s="38"/>
      <c r="G73" s="44"/>
      <c r="H73"/>
      <c r="I73"/>
      <c r="J73"/>
    </row>
    <row r="74" spans="1:10" s="18" customFormat="1" ht="15" x14ac:dyDescent="0.25">
      <c r="A74" s="25"/>
      <c r="B74" s="54"/>
      <c r="C74" s="56" t="str">
        <f t="shared" si="4"/>
        <v>kanal F7</v>
      </c>
      <c r="D74" s="53" t="s">
        <v>9</v>
      </c>
      <c r="E74" s="23">
        <v>8</v>
      </c>
      <c r="F74" s="38"/>
      <c r="G74" s="44"/>
      <c r="H74"/>
      <c r="I74"/>
      <c r="J74"/>
    </row>
    <row r="75" spans="1:10" s="18" customFormat="1" ht="15" x14ac:dyDescent="0.25">
      <c r="A75" s="25"/>
      <c r="B75" s="54"/>
      <c r="C75" s="56" t="str">
        <f t="shared" si="4"/>
        <v>kanal F8</v>
      </c>
      <c r="D75" s="53" t="s">
        <v>9</v>
      </c>
      <c r="E75" s="23">
        <v>3</v>
      </c>
      <c r="F75" s="38"/>
      <c r="G75" s="44"/>
      <c r="H75"/>
      <c r="I75"/>
      <c r="J75"/>
    </row>
    <row r="76" spans="1:10" s="18" customFormat="1" ht="15" x14ac:dyDescent="0.25">
      <c r="A76" s="25"/>
      <c r="B76" s="54"/>
      <c r="C76" s="56" t="str">
        <f t="shared" si="4"/>
        <v>kanal F9</v>
      </c>
      <c r="D76" s="53" t="s">
        <v>9</v>
      </c>
      <c r="E76" s="23">
        <v>20</v>
      </c>
      <c r="F76" s="38"/>
      <c r="G76" s="44"/>
      <c r="H76"/>
      <c r="I76"/>
      <c r="J76"/>
    </row>
    <row r="77" spans="1:10" s="18" customFormat="1" ht="15" x14ac:dyDescent="0.25">
      <c r="A77" s="25"/>
      <c r="B77" s="54"/>
      <c r="C77" s="56" t="str">
        <f t="shared" si="4"/>
        <v>kanal F10</v>
      </c>
      <c r="D77" s="53" t="s">
        <v>9</v>
      </c>
      <c r="E77" s="23">
        <v>0</v>
      </c>
      <c r="F77" s="38"/>
      <c r="G77" s="44"/>
      <c r="H77"/>
      <c r="I77"/>
      <c r="J77"/>
    </row>
    <row r="78" spans="1:10" s="18" customFormat="1" ht="15" x14ac:dyDescent="0.25">
      <c r="A78" s="25"/>
      <c r="B78" s="54"/>
      <c r="C78" s="56" t="str">
        <f t="shared" si="4"/>
        <v>kanal F11</v>
      </c>
      <c r="D78" s="53" t="s">
        <v>9</v>
      </c>
      <c r="E78" s="23">
        <v>45</v>
      </c>
      <c r="F78" s="38"/>
      <c r="G78" s="44"/>
      <c r="H78"/>
      <c r="I78"/>
      <c r="J78"/>
    </row>
    <row r="79" spans="1:10" s="18" customFormat="1" ht="15" x14ac:dyDescent="0.25">
      <c r="A79" s="25"/>
      <c r="B79" s="54"/>
      <c r="C79" s="56" t="str">
        <f t="shared" si="4"/>
        <v>kanal F12</v>
      </c>
      <c r="D79" s="53" t="s">
        <v>9</v>
      </c>
      <c r="E79" s="23">
        <v>4</v>
      </c>
      <c r="F79" s="38"/>
      <c r="G79" s="44"/>
      <c r="H79"/>
      <c r="I79"/>
      <c r="J79"/>
    </row>
    <row r="80" spans="1:10" s="18" customFormat="1" ht="15" x14ac:dyDescent="0.25">
      <c r="A80" s="25"/>
      <c r="B80" s="54"/>
      <c r="C80" s="56" t="str">
        <f t="shared" si="4"/>
        <v>kanal F13</v>
      </c>
      <c r="D80" s="53" t="s">
        <v>9</v>
      </c>
      <c r="E80" s="23">
        <v>53</v>
      </c>
      <c r="F80" s="38"/>
      <c r="G80" s="44"/>
      <c r="H80"/>
      <c r="I80"/>
      <c r="J80"/>
    </row>
    <row r="81" spans="1:10" s="18" customFormat="1" ht="15" x14ac:dyDescent="0.25">
      <c r="A81" s="25"/>
      <c r="B81" s="54"/>
      <c r="C81" s="56" t="str">
        <f t="shared" si="4"/>
        <v>kanal F14</v>
      </c>
      <c r="D81" s="53" t="s">
        <v>9</v>
      </c>
      <c r="E81" s="23">
        <v>0</v>
      </c>
      <c r="F81" s="38"/>
      <c r="G81" s="44"/>
      <c r="H81"/>
      <c r="I81"/>
      <c r="J81"/>
    </row>
    <row r="82" spans="1:10" s="18" customFormat="1" ht="15" x14ac:dyDescent="0.25">
      <c r="A82" s="25"/>
      <c r="B82" s="54"/>
      <c r="C82" s="56" t="str">
        <f t="shared" si="4"/>
        <v>kanal F15</v>
      </c>
      <c r="D82" s="53" t="s">
        <v>9</v>
      </c>
      <c r="E82" s="23">
        <v>35</v>
      </c>
      <c r="F82" s="38"/>
      <c r="G82" s="44"/>
      <c r="H82"/>
      <c r="I82"/>
      <c r="J82"/>
    </row>
    <row r="83" spans="1:10" s="18" customFormat="1" ht="15" x14ac:dyDescent="0.25">
      <c r="A83" s="25"/>
      <c r="B83" s="54"/>
      <c r="C83" s="56" t="str">
        <f t="shared" si="4"/>
        <v>kanal F16</v>
      </c>
      <c r="D83" s="53" t="s">
        <v>9</v>
      </c>
      <c r="E83" s="23">
        <v>0</v>
      </c>
      <c r="F83" s="38"/>
      <c r="G83" s="44"/>
      <c r="H83"/>
      <c r="I83"/>
      <c r="J83"/>
    </row>
    <row r="84" spans="1:10" s="18" customFormat="1" ht="15" x14ac:dyDescent="0.25">
      <c r="A84" s="25"/>
      <c r="B84" s="54"/>
      <c r="C84" s="56" t="str">
        <f t="shared" si="4"/>
        <v>kanal F17</v>
      </c>
      <c r="D84" s="53" t="s">
        <v>9</v>
      </c>
      <c r="E84" s="23">
        <v>0</v>
      </c>
      <c r="F84" s="38"/>
      <c r="G84" s="44"/>
      <c r="H84"/>
      <c r="I84"/>
      <c r="J84"/>
    </row>
    <row r="85" spans="1:10" s="18" customFormat="1" ht="15" x14ac:dyDescent="0.25">
      <c r="A85" s="25"/>
      <c r="B85" s="54"/>
      <c r="C85" s="56" t="str">
        <f t="shared" si="4"/>
        <v>kanal F18</v>
      </c>
      <c r="D85" s="53" t="s">
        <v>9</v>
      </c>
      <c r="E85" s="23">
        <v>2</v>
      </c>
      <c r="F85" s="38"/>
      <c r="G85" s="44"/>
      <c r="H85"/>
      <c r="I85"/>
      <c r="J85"/>
    </row>
    <row r="86" spans="1:10" s="18" customFormat="1" ht="15" x14ac:dyDescent="0.25">
      <c r="A86" s="25"/>
      <c r="B86" s="54"/>
      <c r="C86" s="56" t="str">
        <f t="shared" si="4"/>
        <v>kanal F19</v>
      </c>
      <c r="D86" s="53" t="s">
        <v>9</v>
      </c>
      <c r="E86" s="23">
        <v>12</v>
      </c>
      <c r="F86" s="38"/>
      <c r="G86" s="44"/>
      <c r="H86"/>
      <c r="I86"/>
      <c r="J86"/>
    </row>
    <row r="87" spans="1:10" s="18" customFormat="1" ht="15" x14ac:dyDescent="0.25">
      <c r="A87" s="25"/>
      <c r="B87" s="54"/>
      <c r="C87" s="56" t="str">
        <f t="shared" si="4"/>
        <v>kanal F20</v>
      </c>
      <c r="D87" s="53" t="s">
        <v>9</v>
      </c>
      <c r="E87" s="23">
        <v>0</v>
      </c>
      <c r="F87" s="38"/>
      <c r="G87" s="44"/>
      <c r="H87"/>
      <c r="I87"/>
      <c r="J87"/>
    </row>
    <row r="88" spans="1:10" s="18" customFormat="1" ht="15" x14ac:dyDescent="0.25">
      <c r="A88" s="25"/>
      <c r="B88" s="54"/>
      <c r="C88" s="56"/>
      <c r="D88" s="53"/>
      <c r="E88" s="23"/>
      <c r="F88" s="38"/>
      <c r="G88" s="44"/>
      <c r="H88"/>
      <c r="I88"/>
      <c r="J88"/>
    </row>
    <row r="89" spans="1:10" s="18" customFormat="1" ht="30" x14ac:dyDescent="0.25">
      <c r="A89" s="25"/>
      <c r="B89" s="54">
        <v>2</v>
      </c>
      <c r="C89" s="163" t="s">
        <v>232</v>
      </c>
      <c r="D89" s="160" t="s">
        <v>9</v>
      </c>
      <c r="E89" s="164">
        <v>465</v>
      </c>
      <c r="F89" s="162"/>
      <c r="G89" s="161">
        <f>F89*E89</f>
        <v>0</v>
      </c>
      <c r="H89"/>
      <c r="I89"/>
      <c r="J89"/>
    </row>
    <row r="90" spans="1:10" s="18" customFormat="1" ht="15" x14ac:dyDescent="0.25">
      <c r="A90" s="25"/>
      <c r="B90" s="54"/>
      <c r="C90" s="56" t="s">
        <v>222</v>
      </c>
      <c r="D90" s="53" t="s">
        <v>9</v>
      </c>
      <c r="E90" s="23">
        <v>445</v>
      </c>
      <c r="F90" s="38"/>
      <c r="G90" s="44"/>
      <c r="H90"/>
      <c r="I90"/>
      <c r="J90"/>
    </row>
    <row r="91" spans="1:10" s="18" customFormat="1" ht="15" x14ac:dyDescent="0.25">
      <c r="A91" s="25"/>
      <c r="B91" s="54"/>
      <c r="C91" s="56" t="s">
        <v>226</v>
      </c>
      <c r="D91" s="53" t="s">
        <v>9</v>
      </c>
      <c r="E91" s="23">
        <v>20</v>
      </c>
      <c r="F91" s="38"/>
      <c r="G91" s="44"/>
      <c r="H91"/>
      <c r="I91"/>
      <c r="J91"/>
    </row>
    <row r="92" spans="1:10" s="18" customFormat="1" ht="15" x14ac:dyDescent="0.25">
      <c r="A92" s="25"/>
      <c r="B92" s="54"/>
      <c r="C92" s="56"/>
      <c r="D92" s="53"/>
      <c r="E92" s="23"/>
      <c r="F92" s="38"/>
      <c r="G92" s="44"/>
      <c r="H92"/>
      <c r="I92"/>
      <c r="J92"/>
    </row>
    <row r="93" spans="1:10" s="18" customFormat="1" ht="90" x14ac:dyDescent="0.25">
      <c r="A93" s="25"/>
      <c r="B93" s="54">
        <v>3</v>
      </c>
      <c r="C93" s="163" t="s">
        <v>41</v>
      </c>
      <c r="D93" s="160" t="s">
        <v>48</v>
      </c>
      <c r="E93" s="164">
        <v>3713</v>
      </c>
      <c r="F93" s="162"/>
      <c r="G93" s="161">
        <f t="shared" ref="G93" si="5">F93*E93</f>
        <v>0</v>
      </c>
      <c r="H93"/>
      <c r="I93"/>
      <c r="J93"/>
    </row>
    <row r="94" spans="1:10" s="18" customFormat="1" ht="18" x14ac:dyDescent="0.25">
      <c r="A94" s="25"/>
      <c r="B94" s="54"/>
      <c r="C94" s="56" t="str">
        <f t="shared" ref="C94:C113" si="6">C68</f>
        <v>kanal F1</v>
      </c>
      <c r="D94" s="37" t="s">
        <v>48</v>
      </c>
      <c r="E94" s="23">
        <v>0</v>
      </c>
      <c r="F94" s="38"/>
      <c r="G94" s="44"/>
      <c r="H94"/>
      <c r="I94"/>
      <c r="J94"/>
    </row>
    <row r="95" spans="1:10" s="18" customFormat="1" ht="18" x14ac:dyDescent="0.25">
      <c r="A95" s="25"/>
      <c r="B95" s="54"/>
      <c r="C95" s="56" t="str">
        <f t="shared" si="6"/>
        <v>kanal F2</v>
      </c>
      <c r="D95" s="37" t="s">
        <v>48</v>
      </c>
      <c r="E95" s="23">
        <v>260</v>
      </c>
      <c r="F95" s="38"/>
      <c r="G95" s="44"/>
      <c r="H95"/>
      <c r="I95"/>
      <c r="J95"/>
    </row>
    <row r="96" spans="1:10" s="18" customFormat="1" ht="18" x14ac:dyDescent="0.25">
      <c r="A96" s="25"/>
      <c r="B96" s="54"/>
      <c r="C96" s="56" t="str">
        <f t="shared" si="6"/>
        <v>kanal F3</v>
      </c>
      <c r="D96" s="37" t="s">
        <v>48</v>
      </c>
      <c r="E96" s="23">
        <v>332</v>
      </c>
      <c r="F96" s="38"/>
      <c r="G96" s="44"/>
      <c r="H96"/>
      <c r="I96"/>
      <c r="J96"/>
    </row>
    <row r="97" spans="1:10" s="18" customFormat="1" ht="18" x14ac:dyDescent="0.25">
      <c r="A97" s="25"/>
      <c r="B97" s="54"/>
      <c r="C97" s="56" t="str">
        <f t="shared" si="6"/>
        <v>kanal F4</v>
      </c>
      <c r="D97" s="37" t="s">
        <v>48</v>
      </c>
      <c r="E97" s="23">
        <v>261</v>
      </c>
      <c r="F97" s="38"/>
      <c r="G97" s="44"/>
      <c r="H97"/>
      <c r="I97"/>
      <c r="J97"/>
    </row>
    <row r="98" spans="1:10" s="18" customFormat="1" ht="18" x14ac:dyDescent="0.25">
      <c r="A98" s="25"/>
      <c r="B98" s="54"/>
      <c r="C98" s="56" t="str">
        <f t="shared" si="6"/>
        <v>kanal F5</v>
      </c>
      <c r="D98" s="37" t="s">
        <v>48</v>
      </c>
      <c r="E98" s="23">
        <v>168</v>
      </c>
      <c r="F98" s="38"/>
      <c r="G98" s="44"/>
      <c r="H98"/>
      <c r="I98"/>
      <c r="J98"/>
    </row>
    <row r="99" spans="1:10" s="18" customFormat="1" ht="18" x14ac:dyDescent="0.25">
      <c r="A99" s="25"/>
      <c r="B99" s="54"/>
      <c r="C99" s="56" t="str">
        <f t="shared" si="6"/>
        <v>kanal F6</v>
      </c>
      <c r="D99" s="37" t="s">
        <v>48</v>
      </c>
      <c r="E99" s="23">
        <v>222</v>
      </c>
      <c r="F99" s="38"/>
      <c r="G99" s="44"/>
      <c r="H99"/>
      <c r="I99"/>
      <c r="J99"/>
    </row>
    <row r="100" spans="1:10" s="18" customFormat="1" ht="18" x14ac:dyDescent="0.25">
      <c r="A100" s="25"/>
      <c r="B100" s="54"/>
      <c r="C100" s="56" t="str">
        <f t="shared" si="6"/>
        <v>kanal F7</v>
      </c>
      <c r="D100" s="37" t="s">
        <v>48</v>
      </c>
      <c r="E100" s="23">
        <v>151</v>
      </c>
      <c r="F100" s="38"/>
      <c r="G100" s="44"/>
      <c r="H100"/>
      <c r="I100"/>
      <c r="J100"/>
    </row>
    <row r="101" spans="1:10" s="18" customFormat="1" ht="18" x14ac:dyDescent="0.25">
      <c r="A101" s="25"/>
      <c r="B101" s="54"/>
      <c r="C101" s="56" t="str">
        <f t="shared" si="6"/>
        <v>kanal F8</v>
      </c>
      <c r="D101" s="37" t="s">
        <v>48</v>
      </c>
      <c r="E101" s="23">
        <v>75.5</v>
      </c>
      <c r="F101" s="38"/>
      <c r="G101" s="44"/>
      <c r="H101"/>
      <c r="I101"/>
      <c r="J101"/>
    </row>
    <row r="102" spans="1:10" s="18" customFormat="1" ht="18" x14ac:dyDescent="0.25">
      <c r="A102" s="25"/>
      <c r="B102" s="54"/>
      <c r="C102" s="56" t="str">
        <f t="shared" si="6"/>
        <v>kanal F9</v>
      </c>
      <c r="D102" s="37" t="s">
        <v>48</v>
      </c>
      <c r="E102" s="23">
        <v>571</v>
      </c>
      <c r="F102" s="38"/>
      <c r="G102" s="44"/>
      <c r="H102"/>
      <c r="I102"/>
      <c r="J102"/>
    </row>
    <row r="103" spans="1:10" s="18" customFormat="1" ht="18" x14ac:dyDescent="0.25">
      <c r="A103" s="25"/>
      <c r="B103" s="54"/>
      <c r="C103" s="56" t="str">
        <f t="shared" si="6"/>
        <v>kanal F10</v>
      </c>
      <c r="D103" s="37" t="s">
        <v>48</v>
      </c>
      <c r="E103" s="23">
        <v>0</v>
      </c>
      <c r="F103" s="38"/>
      <c r="G103" s="44"/>
      <c r="H103"/>
      <c r="I103"/>
      <c r="J103"/>
    </row>
    <row r="104" spans="1:10" s="18" customFormat="1" ht="18" x14ac:dyDescent="0.25">
      <c r="A104" s="25"/>
      <c r="B104" s="54"/>
      <c r="C104" s="56" t="str">
        <f t="shared" si="6"/>
        <v>kanal F11</v>
      </c>
      <c r="D104" s="37" t="s">
        <v>48</v>
      </c>
      <c r="E104" s="23">
        <v>1245</v>
      </c>
      <c r="F104" s="38"/>
      <c r="G104" s="44"/>
      <c r="H104"/>
      <c r="I104"/>
      <c r="J104"/>
    </row>
    <row r="105" spans="1:10" s="18" customFormat="1" ht="18" x14ac:dyDescent="0.25">
      <c r="A105" s="25"/>
      <c r="B105" s="54"/>
      <c r="C105" s="56" t="str">
        <f t="shared" si="6"/>
        <v>kanal F12</v>
      </c>
      <c r="D105" s="37" t="s">
        <v>48</v>
      </c>
      <c r="E105" s="23">
        <v>191</v>
      </c>
      <c r="F105" s="38"/>
      <c r="G105" s="44"/>
      <c r="H105"/>
      <c r="I105"/>
      <c r="J105"/>
    </row>
    <row r="106" spans="1:10" s="18" customFormat="1" ht="18" x14ac:dyDescent="0.25">
      <c r="A106" s="25"/>
      <c r="B106" s="54"/>
      <c r="C106" s="56" t="str">
        <f t="shared" si="6"/>
        <v>kanal F13</v>
      </c>
      <c r="D106" s="37" t="s">
        <v>48</v>
      </c>
      <c r="E106" s="23">
        <v>108</v>
      </c>
      <c r="F106" s="38"/>
      <c r="G106" s="44"/>
      <c r="H106"/>
      <c r="I106"/>
      <c r="J106"/>
    </row>
    <row r="107" spans="1:10" s="18" customFormat="1" ht="18" x14ac:dyDescent="0.25">
      <c r="A107" s="25"/>
      <c r="B107" s="54"/>
      <c r="C107" s="56" t="str">
        <f t="shared" si="6"/>
        <v>kanal F14</v>
      </c>
      <c r="D107" s="37" t="s">
        <v>48</v>
      </c>
      <c r="E107" s="23">
        <v>0</v>
      </c>
      <c r="F107" s="38"/>
      <c r="G107" s="44"/>
      <c r="H107"/>
      <c r="I107"/>
      <c r="J107"/>
    </row>
    <row r="108" spans="1:10" s="18" customFormat="1" ht="18" x14ac:dyDescent="0.25">
      <c r="A108" s="25"/>
      <c r="B108" s="54"/>
      <c r="C108" s="56" t="str">
        <f t="shared" si="6"/>
        <v>kanal F15</v>
      </c>
      <c r="D108" s="37" t="s">
        <v>48</v>
      </c>
      <c r="E108" s="23">
        <v>60</v>
      </c>
      <c r="F108" s="38"/>
      <c r="G108" s="44"/>
      <c r="H108"/>
      <c r="I108"/>
      <c r="J108"/>
    </row>
    <row r="109" spans="1:10" s="18" customFormat="1" ht="18" x14ac:dyDescent="0.25">
      <c r="A109" s="25"/>
      <c r="B109" s="54"/>
      <c r="C109" s="56" t="str">
        <f t="shared" si="6"/>
        <v>kanal F16</v>
      </c>
      <c r="D109" s="37" t="s">
        <v>48</v>
      </c>
      <c r="E109" s="23">
        <v>0</v>
      </c>
      <c r="F109" s="38"/>
      <c r="G109" s="44"/>
      <c r="H109"/>
      <c r="I109"/>
      <c r="J109"/>
    </row>
    <row r="110" spans="1:10" s="18" customFormat="1" ht="18" x14ac:dyDescent="0.25">
      <c r="A110" s="25"/>
      <c r="B110" s="54"/>
      <c r="C110" s="56" t="str">
        <f t="shared" si="6"/>
        <v>kanal F17</v>
      </c>
      <c r="D110" s="37" t="s">
        <v>48</v>
      </c>
      <c r="E110" s="23">
        <v>0</v>
      </c>
      <c r="F110" s="38"/>
      <c r="G110" s="44"/>
      <c r="H110"/>
      <c r="I110"/>
      <c r="J110"/>
    </row>
    <row r="111" spans="1:10" s="18" customFormat="1" ht="18" x14ac:dyDescent="0.25">
      <c r="A111" s="25"/>
      <c r="B111" s="54"/>
      <c r="C111" s="56" t="str">
        <f t="shared" si="6"/>
        <v>kanal F18</v>
      </c>
      <c r="D111" s="37" t="s">
        <v>48</v>
      </c>
      <c r="E111" s="23">
        <v>57.5</v>
      </c>
      <c r="F111" s="38"/>
      <c r="G111" s="44"/>
      <c r="H111"/>
      <c r="I111"/>
      <c r="J111"/>
    </row>
    <row r="112" spans="1:10" s="18" customFormat="1" ht="18" x14ac:dyDescent="0.25">
      <c r="A112" s="25"/>
      <c r="B112" s="54"/>
      <c r="C112" s="56" t="str">
        <f t="shared" si="6"/>
        <v>kanal F19</v>
      </c>
      <c r="D112" s="37" t="s">
        <v>48</v>
      </c>
      <c r="E112" s="23">
        <v>11</v>
      </c>
      <c r="F112" s="38"/>
      <c r="G112" s="44"/>
      <c r="H112"/>
      <c r="I112"/>
      <c r="J112"/>
    </row>
    <row r="113" spans="1:10" s="18" customFormat="1" ht="18" x14ac:dyDescent="0.25">
      <c r="A113" s="25"/>
      <c r="B113" s="54"/>
      <c r="C113" s="56" t="str">
        <f t="shared" si="6"/>
        <v>kanal F20</v>
      </c>
      <c r="D113" s="37" t="s">
        <v>48</v>
      </c>
      <c r="E113" s="23">
        <v>0</v>
      </c>
      <c r="F113" s="38"/>
      <c r="G113" s="44"/>
      <c r="H113"/>
      <c r="I113"/>
      <c r="J113"/>
    </row>
    <row r="114" spans="1:10" s="18" customFormat="1" ht="15" x14ac:dyDescent="0.25">
      <c r="A114" s="25"/>
      <c r="B114" s="54"/>
      <c r="C114" s="51"/>
      <c r="D114" s="53"/>
      <c r="E114" s="23"/>
      <c r="F114" s="38"/>
      <c r="G114" s="44"/>
      <c r="H114"/>
      <c r="I114"/>
      <c r="J114"/>
    </row>
    <row r="115" spans="1:10" s="18" customFormat="1" ht="90" x14ac:dyDescent="0.25">
      <c r="A115" s="25"/>
      <c r="B115" s="54">
        <v>4</v>
      </c>
      <c r="C115" s="51" t="s">
        <v>233</v>
      </c>
      <c r="D115" s="37"/>
      <c r="E115" s="23"/>
      <c r="F115" s="38"/>
      <c r="G115" s="44"/>
      <c r="H115"/>
      <c r="I115"/>
      <c r="J115"/>
    </row>
    <row r="116" spans="1:10" s="18" customFormat="1" ht="18" x14ac:dyDescent="0.25">
      <c r="A116" s="25"/>
      <c r="B116" s="54"/>
      <c r="C116" s="51" t="s">
        <v>222</v>
      </c>
      <c r="D116" s="37" t="s">
        <v>48</v>
      </c>
      <c r="E116" s="23">
        <v>1445</v>
      </c>
      <c r="F116" s="38"/>
      <c r="G116" s="44">
        <f>F116*E116</f>
        <v>0</v>
      </c>
      <c r="H116"/>
      <c r="I116"/>
      <c r="J116"/>
    </row>
    <row r="117" spans="1:10" s="18" customFormat="1" ht="15" x14ac:dyDescent="0.25">
      <c r="A117" s="25"/>
      <c r="B117" s="54"/>
      <c r="C117" s="51"/>
      <c r="D117" s="37"/>
      <c r="E117" s="23"/>
      <c r="F117" s="38"/>
      <c r="G117" s="44"/>
      <c r="H117"/>
      <c r="I117"/>
      <c r="J117"/>
    </row>
    <row r="118" spans="1:10" s="18" customFormat="1" ht="60" x14ac:dyDescent="0.25">
      <c r="A118" s="25"/>
      <c r="B118" s="54">
        <v>5</v>
      </c>
      <c r="C118" s="163" t="s">
        <v>83</v>
      </c>
      <c r="D118" s="160" t="s">
        <v>48</v>
      </c>
      <c r="E118" s="164">
        <v>224.9</v>
      </c>
      <c r="F118" s="162"/>
      <c r="G118" s="161">
        <f t="shared" ref="G118:G140" si="7">F118*E118</f>
        <v>0</v>
      </c>
      <c r="H118"/>
      <c r="I118"/>
      <c r="J118"/>
    </row>
    <row r="119" spans="1:10" s="18" customFormat="1" ht="18" x14ac:dyDescent="0.25">
      <c r="A119" s="25"/>
      <c r="B119" s="54"/>
      <c r="C119" s="56" t="str">
        <f>C94</f>
        <v>kanal F1</v>
      </c>
      <c r="D119" s="37" t="s">
        <v>48</v>
      </c>
      <c r="E119" s="23">
        <v>0</v>
      </c>
      <c r="F119" s="38"/>
      <c r="G119" s="44"/>
      <c r="H119"/>
      <c r="I119"/>
      <c r="J119"/>
    </row>
    <row r="120" spans="1:10" s="18" customFormat="1" ht="18" x14ac:dyDescent="0.25">
      <c r="A120" s="25"/>
      <c r="B120" s="54"/>
      <c r="C120" s="56" t="str">
        <f t="shared" ref="C120:C138" si="8">C95</f>
        <v>kanal F2</v>
      </c>
      <c r="D120" s="37" t="s">
        <v>48</v>
      </c>
      <c r="E120" s="67">
        <v>5.5</v>
      </c>
      <c r="F120" s="38"/>
      <c r="G120" s="44"/>
      <c r="H120"/>
      <c r="I120"/>
      <c r="J120"/>
    </row>
    <row r="121" spans="1:10" s="18" customFormat="1" ht="18" x14ac:dyDescent="0.25">
      <c r="A121" s="25"/>
      <c r="B121" s="54"/>
      <c r="C121" s="56" t="str">
        <f t="shared" si="8"/>
        <v>kanal F3</v>
      </c>
      <c r="D121" s="37" t="s">
        <v>48</v>
      </c>
      <c r="E121" s="67">
        <v>7</v>
      </c>
      <c r="F121" s="38"/>
      <c r="G121" s="44"/>
      <c r="H121"/>
      <c r="I121"/>
      <c r="J121"/>
    </row>
    <row r="122" spans="1:10" s="18" customFormat="1" ht="18" x14ac:dyDescent="0.25">
      <c r="A122" s="25"/>
      <c r="B122" s="54"/>
      <c r="C122" s="56" t="str">
        <f t="shared" si="8"/>
        <v>kanal F4</v>
      </c>
      <c r="D122" s="37" t="s">
        <v>48</v>
      </c>
      <c r="E122" s="67">
        <v>5.5</v>
      </c>
      <c r="F122" s="38"/>
      <c r="G122" s="44"/>
      <c r="H122"/>
      <c r="I122"/>
      <c r="J122"/>
    </row>
    <row r="123" spans="1:10" s="18" customFormat="1" ht="18" x14ac:dyDescent="0.25">
      <c r="A123" s="25"/>
      <c r="B123" s="54"/>
      <c r="C123" s="56" t="str">
        <f t="shared" si="8"/>
        <v>kanal F5</v>
      </c>
      <c r="D123" s="37" t="s">
        <v>48</v>
      </c>
      <c r="E123" s="67">
        <v>4</v>
      </c>
      <c r="F123" s="38"/>
      <c r="G123" s="44"/>
      <c r="H123"/>
      <c r="I123"/>
      <c r="J123"/>
    </row>
    <row r="124" spans="1:10" s="18" customFormat="1" ht="18" x14ac:dyDescent="0.25">
      <c r="A124" s="25"/>
      <c r="B124" s="54"/>
      <c r="C124" s="56" t="str">
        <f t="shared" si="8"/>
        <v>kanal F6</v>
      </c>
      <c r="D124" s="37" t="s">
        <v>48</v>
      </c>
      <c r="E124" s="67">
        <v>5</v>
      </c>
      <c r="F124" s="38"/>
      <c r="G124" s="44"/>
      <c r="H124"/>
      <c r="I124"/>
      <c r="J124"/>
    </row>
    <row r="125" spans="1:10" s="18" customFormat="1" ht="18" x14ac:dyDescent="0.25">
      <c r="A125" s="25"/>
      <c r="B125" s="54"/>
      <c r="C125" s="56" t="str">
        <f t="shared" si="8"/>
        <v>kanal F7</v>
      </c>
      <c r="D125" s="37" t="s">
        <v>48</v>
      </c>
      <c r="E125" s="67">
        <v>3.5</v>
      </c>
      <c r="F125" s="38"/>
      <c r="G125" s="44"/>
      <c r="H125"/>
      <c r="I125"/>
      <c r="J125"/>
    </row>
    <row r="126" spans="1:10" s="18" customFormat="1" ht="18" x14ac:dyDescent="0.25">
      <c r="A126" s="25"/>
      <c r="B126" s="54"/>
      <c r="C126" s="56" t="str">
        <f t="shared" si="8"/>
        <v>kanal F8</v>
      </c>
      <c r="D126" s="37" t="s">
        <v>48</v>
      </c>
      <c r="E126" s="67">
        <v>2</v>
      </c>
      <c r="F126" s="38"/>
      <c r="G126" s="44"/>
      <c r="H126"/>
      <c r="I126"/>
      <c r="J126"/>
    </row>
    <row r="127" spans="1:10" s="18" customFormat="1" ht="18" x14ac:dyDescent="0.25">
      <c r="A127" s="25"/>
      <c r="B127" s="54"/>
      <c r="C127" s="56" t="str">
        <f t="shared" si="8"/>
        <v>kanal F9</v>
      </c>
      <c r="D127" s="37" t="s">
        <v>48</v>
      </c>
      <c r="E127" s="67">
        <v>12</v>
      </c>
      <c r="F127" s="38"/>
      <c r="G127" s="44"/>
      <c r="H127"/>
      <c r="I127"/>
      <c r="J127"/>
    </row>
    <row r="128" spans="1:10" s="18" customFormat="1" ht="18" x14ac:dyDescent="0.25">
      <c r="A128" s="25"/>
      <c r="B128" s="54"/>
      <c r="C128" s="56" t="str">
        <f t="shared" si="8"/>
        <v>kanal F10</v>
      </c>
      <c r="D128" s="37" t="s">
        <v>48</v>
      </c>
      <c r="E128" s="67">
        <v>0</v>
      </c>
      <c r="F128" s="38"/>
      <c r="G128" s="44"/>
      <c r="H128"/>
      <c r="I128"/>
      <c r="J128"/>
    </row>
    <row r="129" spans="1:10" s="18" customFormat="1" ht="18" x14ac:dyDescent="0.25">
      <c r="A129" s="25"/>
      <c r="B129" s="54"/>
      <c r="C129" s="56" t="str">
        <f t="shared" si="8"/>
        <v>kanal F11</v>
      </c>
      <c r="D129" s="37" t="s">
        <v>48</v>
      </c>
      <c r="E129" s="67">
        <v>169.4</v>
      </c>
      <c r="F129" s="38"/>
      <c r="G129" s="44"/>
      <c r="H129"/>
      <c r="I129"/>
      <c r="J129"/>
    </row>
    <row r="130" spans="1:10" s="18" customFormat="1" ht="18" x14ac:dyDescent="0.25">
      <c r="A130" s="25"/>
      <c r="B130" s="54"/>
      <c r="C130" s="56" t="str">
        <f t="shared" si="8"/>
        <v>kanal F12</v>
      </c>
      <c r="D130" s="37" t="s">
        <v>48</v>
      </c>
      <c r="E130" s="67">
        <v>4</v>
      </c>
      <c r="F130" s="38"/>
      <c r="G130" s="44"/>
      <c r="H130"/>
      <c r="I130"/>
      <c r="J130"/>
    </row>
    <row r="131" spans="1:10" s="18" customFormat="1" ht="18" x14ac:dyDescent="0.25">
      <c r="A131" s="25"/>
      <c r="B131" s="54"/>
      <c r="C131" s="56" t="str">
        <f t="shared" si="8"/>
        <v>kanal F13</v>
      </c>
      <c r="D131" s="37" t="s">
        <v>48</v>
      </c>
      <c r="E131" s="67">
        <v>2.5</v>
      </c>
      <c r="F131" s="38"/>
      <c r="G131" s="44"/>
      <c r="H131"/>
      <c r="I131"/>
      <c r="J131"/>
    </row>
    <row r="132" spans="1:10" s="18" customFormat="1" ht="18" x14ac:dyDescent="0.25">
      <c r="A132" s="25"/>
      <c r="B132" s="54"/>
      <c r="C132" s="56" t="str">
        <f t="shared" si="8"/>
        <v>kanal F14</v>
      </c>
      <c r="D132" s="37" t="s">
        <v>48</v>
      </c>
      <c r="E132" s="67">
        <v>0</v>
      </c>
      <c r="F132" s="38"/>
      <c r="G132" s="44"/>
      <c r="H132"/>
      <c r="I132"/>
      <c r="J132"/>
    </row>
    <row r="133" spans="1:10" s="18" customFormat="1" ht="18" x14ac:dyDescent="0.25">
      <c r="A133" s="25"/>
      <c r="B133" s="54"/>
      <c r="C133" s="56" t="str">
        <f t="shared" si="8"/>
        <v>kanal F15</v>
      </c>
      <c r="D133" s="37" t="s">
        <v>48</v>
      </c>
      <c r="E133" s="67">
        <v>1.5</v>
      </c>
      <c r="F133" s="38"/>
      <c r="G133" s="44"/>
      <c r="H133"/>
      <c r="I133"/>
      <c r="J133"/>
    </row>
    <row r="134" spans="1:10" s="18" customFormat="1" ht="18" x14ac:dyDescent="0.25">
      <c r="A134" s="25"/>
      <c r="B134" s="54"/>
      <c r="C134" s="56" t="str">
        <f t="shared" si="8"/>
        <v>kanal F16</v>
      </c>
      <c r="D134" s="37" t="s">
        <v>48</v>
      </c>
      <c r="E134" s="67">
        <v>0</v>
      </c>
      <c r="F134" s="38"/>
      <c r="G134" s="44"/>
      <c r="H134"/>
      <c r="I134"/>
      <c r="J134"/>
    </row>
    <row r="135" spans="1:10" s="18" customFormat="1" ht="18" x14ac:dyDescent="0.25">
      <c r="A135" s="25"/>
      <c r="B135" s="54"/>
      <c r="C135" s="56" t="str">
        <f t="shared" si="8"/>
        <v>kanal F17</v>
      </c>
      <c r="D135" s="37" t="s">
        <v>48</v>
      </c>
      <c r="E135" s="67">
        <v>0</v>
      </c>
      <c r="F135" s="38"/>
      <c r="G135" s="44"/>
      <c r="H135"/>
      <c r="I135"/>
      <c r="J135"/>
    </row>
    <row r="136" spans="1:10" s="18" customFormat="1" ht="18" x14ac:dyDescent="0.25">
      <c r="A136" s="25"/>
      <c r="B136" s="54"/>
      <c r="C136" s="56" t="str">
        <f t="shared" si="8"/>
        <v>kanal F18</v>
      </c>
      <c r="D136" s="37" t="s">
        <v>48</v>
      </c>
      <c r="E136" s="67">
        <v>2</v>
      </c>
      <c r="F136" s="38"/>
      <c r="G136" s="44"/>
      <c r="H136"/>
      <c r="I136"/>
      <c r="J136"/>
    </row>
    <row r="137" spans="1:10" s="18" customFormat="1" ht="18" x14ac:dyDescent="0.25">
      <c r="A137" s="25"/>
      <c r="B137" s="54"/>
      <c r="C137" s="56" t="str">
        <f t="shared" si="8"/>
        <v>kanal F19</v>
      </c>
      <c r="D137" s="37" t="s">
        <v>48</v>
      </c>
      <c r="E137" s="67">
        <v>1</v>
      </c>
      <c r="F137" s="38"/>
      <c r="G137" s="44"/>
      <c r="H137"/>
      <c r="I137"/>
      <c r="J137"/>
    </row>
    <row r="138" spans="1:10" s="18" customFormat="1" ht="18" x14ac:dyDescent="0.25">
      <c r="A138" s="25"/>
      <c r="B138" s="54"/>
      <c r="C138" s="56" t="str">
        <f t="shared" si="8"/>
        <v>kanal F20</v>
      </c>
      <c r="D138" s="37" t="s">
        <v>48</v>
      </c>
      <c r="E138" s="67">
        <v>0</v>
      </c>
      <c r="F138" s="38"/>
      <c r="G138" s="44"/>
      <c r="H138"/>
      <c r="I138"/>
      <c r="J138"/>
    </row>
    <row r="139" spans="1:10" s="83" customFormat="1" ht="15" x14ac:dyDescent="0.25">
      <c r="A139" s="84"/>
      <c r="B139" s="54"/>
      <c r="C139" s="80"/>
      <c r="D139" s="75"/>
      <c r="E139" s="67"/>
      <c r="F139" s="76"/>
      <c r="G139" s="78"/>
      <c r="H139" s="82"/>
      <c r="I139" s="82"/>
      <c r="J139" s="82"/>
    </row>
    <row r="140" spans="1:10" s="83" customFormat="1" ht="106.5" customHeight="1" x14ac:dyDescent="0.25">
      <c r="A140" s="84"/>
      <c r="B140" s="54">
        <v>6</v>
      </c>
      <c r="C140" s="86" t="s">
        <v>278</v>
      </c>
      <c r="D140" s="75" t="s">
        <v>10</v>
      </c>
      <c r="E140" s="67">
        <v>15</v>
      </c>
      <c r="F140" s="76"/>
      <c r="G140" s="78">
        <f t="shared" si="7"/>
        <v>0</v>
      </c>
      <c r="H140" s="82"/>
      <c r="I140" s="82"/>
      <c r="J140" s="82"/>
    </row>
    <row r="141" spans="1:10" s="18" customFormat="1" ht="15" x14ac:dyDescent="0.25">
      <c r="A141" s="25"/>
      <c r="B141" s="54"/>
      <c r="C141" s="51"/>
      <c r="D141" s="37"/>
      <c r="E141" s="23"/>
      <c r="F141" s="38"/>
      <c r="G141" s="44"/>
      <c r="H141"/>
      <c r="I141"/>
      <c r="J141"/>
    </row>
    <row r="142" spans="1:10" s="18" customFormat="1" ht="91.5" customHeight="1" x14ac:dyDescent="0.25">
      <c r="A142" s="25"/>
      <c r="B142" s="54">
        <v>7</v>
      </c>
      <c r="C142" s="51" t="s">
        <v>467</v>
      </c>
      <c r="D142" s="37" t="s">
        <v>47</v>
      </c>
      <c r="E142" s="23">
        <v>1</v>
      </c>
      <c r="F142" s="38"/>
      <c r="G142" s="44">
        <f>F142*E142</f>
        <v>0</v>
      </c>
      <c r="H142"/>
      <c r="I142"/>
      <c r="J142"/>
    </row>
    <row r="143" spans="1:10" s="83" customFormat="1" ht="15" x14ac:dyDescent="0.25">
      <c r="A143" s="84"/>
      <c r="B143" s="54"/>
      <c r="C143" s="73"/>
      <c r="D143" s="75"/>
      <c r="E143" s="67"/>
      <c r="F143" s="76"/>
      <c r="G143" s="78"/>
      <c r="H143" s="82"/>
      <c r="I143" s="82"/>
      <c r="J143" s="82"/>
    </row>
    <row r="144" spans="1:10" s="83" customFormat="1" ht="90" x14ac:dyDescent="0.25">
      <c r="A144" s="84"/>
      <c r="B144" s="54">
        <v>8</v>
      </c>
      <c r="C144" s="73" t="s">
        <v>383</v>
      </c>
      <c r="D144" s="75" t="s">
        <v>47</v>
      </c>
      <c r="E144" s="67">
        <v>4</v>
      </c>
      <c r="F144" s="76"/>
      <c r="G144" s="78">
        <f t="shared" ref="G144" si="9">F144*E144</f>
        <v>0</v>
      </c>
      <c r="H144" s="82"/>
      <c r="I144" s="82"/>
      <c r="J144" s="82"/>
    </row>
    <row r="145" spans="1:10" s="18" customFormat="1" ht="15" x14ac:dyDescent="0.25">
      <c r="A145" s="25"/>
      <c r="B145" s="54"/>
      <c r="C145" s="51"/>
      <c r="D145" s="22"/>
      <c r="E145" s="23"/>
      <c r="F145" s="38"/>
      <c r="G145" s="44"/>
      <c r="H145"/>
      <c r="I145"/>
      <c r="J145"/>
    </row>
    <row r="146" spans="1:10" s="18" customFormat="1" x14ac:dyDescent="0.2">
      <c r="A146" s="25"/>
      <c r="B146" s="17"/>
      <c r="C146" s="16" t="s">
        <v>31</v>
      </c>
      <c r="D146" s="1"/>
      <c r="E146" s="3"/>
      <c r="F146" s="3"/>
      <c r="G146" s="7">
        <f>SUM(G67:G145)</f>
        <v>0</v>
      </c>
      <c r="H146"/>
      <c r="I146"/>
      <c r="J146"/>
    </row>
    <row r="147" spans="1:10" s="18" customFormat="1" ht="15" x14ac:dyDescent="0.25">
      <c r="A147" s="25"/>
      <c r="B147" s="17"/>
      <c r="C147" s="21"/>
      <c r="D147" s="22"/>
      <c r="E147" s="23"/>
      <c r="F147" s="23"/>
      <c r="G147" s="44"/>
      <c r="H147"/>
      <c r="I147"/>
      <c r="J147"/>
    </row>
    <row r="148" spans="1:10" s="18" customFormat="1" ht="15" x14ac:dyDescent="0.25">
      <c r="A148" s="25"/>
      <c r="B148" s="29" t="s">
        <v>4</v>
      </c>
      <c r="C148" s="11" t="s">
        <v>11</v>
      </c>
      <c r="D148"/>
      <c r="E148" s="2"/>
      <c r="F148" s="2"/>
      <c r="G148" s="44"/>
      <c r="H148"/>
      <c r="I148"/>
      <c r="J148"/>
    </row>
    <row r="149" spans="1:10" s="18" customFormat="1" ht="15" x14ac:dyDescent="0.25">
      <c r="A149" s="25"/>
      <c r="B149" s="55"/>
      <c r="C149" s="11"/>
      <c r="D149"/>
      <c r="E149" s="2"/>
      <c r="F149" s="2"/>
      <c r="G149" s="44"/>
      <c r="H149"/>
      <c r="I149"/>
      <c r="J149"/>
    </row>
    <row r="150" spans="1:10" s="18" customFormat="1" ht="31.5" customHeight="1" x14ac:dyDescent="0.25">
      <c r="A150" s="25"/>
      <c r="B150" s="54">
        <v>1</v>
      </c>
      <c r="C150" s="163" t="s">
        <v>37</v>
      </c>
      <c r="D150" s="160" t="s">
        <v>19</v>
      </c>
      <c r="E150" s="161">
        <v>237.5</v>
      </c>
      <c r="F150" s="162"/>
      <c r="G150" s="161">
        <f t="shared" ref="G150" si="10">F150*E150</f>
        <v>0</v>
      </c>
      <c r="H150"/>
      <c r="I150"/>
      <c r="J150"/>
    </row>
    <row r="151" spans="1:10" s="18" customFormat="1" ht="15" x14ac:dyDescent="0.25">
      <c r="A151" s="25"/>
      <c r="B151" s="54"/>
      <c r="C151" s="51" t="s">
        <v>218</v>
      </c>
      <c r="D151" s="37" t="s">
        <v>19</v>
      </c>
      <c r="E151" s="44">
        <v>28</v>
      </c>
      <c r="F151" s="38"/>
      <c r="G151" s="44"/>
      <c r="H151"/>
      <c r="I151"/>
      <c r="J151"/>
    </row>
    <row r="152" spans="1:10" s="18" customFormat="1" ht="15" x14ac:dyDescent="0.25">
      <c r="A152" s="25"/>
      <c r="B152" s="54"/>
      <c r="C152" s="51" t="s">
        <v>220</v>
      </c>
      <c r="D152" s="37" t="s">
        <v>19</v>
      </c>
      <c r="E152" s="44">
        <v>82</v>
      </c>
      <c r="F152" s="38"/>
      <c r="G152" s="44"/>
      <c r="H152"/>
      <c r="I152"/>
      <c r="J152"/>
    </row>
    <row r="153" spans="1:10" s="18" customFormat="1" ht="15" x14ac:dyDescent="0.25">
      <c r="A153" s="25"/>
      <c r="B153" s="54"/>
      <c r="C153" s="51" t="s">
        <v>221</v>
      </c>
      <c r="D153" s="37" t="s">
        <v>19</v>
      </c>
      <c r="E153" s="44">
        <v>103</v>
      </c>
      <c r="F153" s="38"/>
      <c r="G153" s="44"/>
      <c r="H153"/>
      <c r="I153"/>
      <c r="J153"/>
    </row>
    <row r="154" spans="1:10" s="18" customFormat="1" ht="15" x14ac:dyDescent="0.25">
      <c r="A154" s="25"/>
      <c r="B154" s="54"/>
      <c r="C154" s="51" t="s">
        <v>223</v>
      </c>
      <c r="D154" s="37" t="s">
        <v>19</v>
      </c>
      <c r="E154" s="44">
        <v>3</v>
      </c>
      <c r="F154" s="38"/>
      <c r="G154" s="44"/>
      <c r="H154"/>
      <c r="I154"/>
      <c r="J154"/>
    </row>
    <row r="155" spans="1:10" s="18" customFormat="1" ht="15" x14ac:dyDescent="0.25">
      <c r="A155" s="25"/>
      <c r="B155" s="54"/>
      <c r="C155" s="51" t="s">
        <v>227</v>
      </c>
      <c r="D155" s="37" t="s">
        <v>19</v>
      </c>
      <c r="E155" s="44">
        <v>9</v>
      </c>
      <c r="F155" s="38"/>
      <c r="G155" s="44"/>
      <c r="H155"/>
      <c r="I155"/>
      <c r="J155"/>
    </row>
    <row r="156" spans="1:10" s="18" customFormat="1" ht="15" x14ac:dyDescent="0.25">
      <c r="A156" s="25"/>
      <c r="B156" s="54"/>
      <c r="C156" s="51" t="s">
        <v>228</v>
      </c>
      <c r="D156" s="37" t="s">
        <v>19</v>
      </c>
      <c r="E156" s="44">
        <v>6</v>
      </c>
      <c r="F156" s="38"/>
      <c r="G156" s="44"/>
      <c r="H156"/>
      <c r="I156"/>
      <c r="J156"/>
    </row>
    <row r="157" spans="1:10" s="18" customFormat="1" ht="15" x14ac:dyDescent="0.25">
      <c r="A157" s="25"/>
      <c r="B157" s="54"/>
      <c r="C157" s="51" t="s">
        <v>230</v>
      </c>
      <c r="D157" s="37" t="s">
        <v>19</v>
      </c>
      <c r="E157" s="44">
        <v>6.5</v>
      </c>
      <c r="F157" s="38"/>
      <c r="G157" s="44"/>
      <c r="H157"/>
      <c r="I157"/>
      <c r="J157"/>
    </row>
    <row r="158" spans="1:10" ht="15" x14ac:dyDescent="0.25">
      <c r="B158" s="54"/>
      <c r="G158" s="44"/>
    </row>
    <row r="159" spans="1:10" ht="90" x14ac:dyDescent="0.25">
      <c r="B159" s="54">
        <v>2</v>
      </c>
      <c r="C159" s="43" t="s">
        <v>234</v>
      </c>
      <c r="D159" s="46"/>
      <c r="E159" s="47"/>
      <c r="F159" s="48"/>
      <c r="G159" s="44"/>
    </row>
    <row r="160" spans="1:10" s="82" customFormat="1" ht="61.5" customHeight="1" x14ac:dyDescent="0.25">
      <c r="A160" s="84"/>
      <c r="B160" s="54"/>
      <c r="C160" s="85" t="s">
        <v>469</v>
      </c>
      <c r="D160" s="46"/>
      <c r="E160" s="47"/>
      <c r="F160" s="48"/>
      <c r="G160" s="78"/>
    </row>
    <row r="161" spans="2:7" ht="18" x14ac:dyDescent="0.25">
      <c r="B161" s="54"/>
      <c r="C161" s="57" t="s">
        <v>468</v>
      </c>
      <c r="D161" s="75" t="s">
        <v>47</v>
      </c>
      <c r="E161" s="61">
        <v>7397.5999999999995</v>
      </c>
      <c r="F161" s="64"/>
      <c r="G161" s="61">
        <f t="shared" ref="G161" si="11">F161*E161</f>
        <v>0</v>
      </c>
    </row>
    <row r="162" spans="2:7" ht="18" x14ac:dyDescent="0.25">
      <c r="B162" s="54"/>
      <c r="C162" s="56" t="str">
        <f t="shared" ref="C162:C181" si="12">C119</f>
        <v>kanal F1</v>
      </c>
      <c r="D162" s="37" t="s">
        <v>47</v>
      </c>
      <c r="E162" s="44">
        <v>730.8</v>
      </c>
      <c r="F162" s="64"/>
      <c r="G162" s="61"/>
    </row>
    <row r="163" spans="2:7" ht="18" x14ac:dyDescent="0.25">
      <c r="B163" s="54"/>
      <c r="C163" s="56" t="str">
        <f t="shared" si="12"/>
        <v>kanal F2</v>
      </c>
      <c r="D163" s="37" t="s">
        <v>47</v>
      </c>
      <c r="E163" s="78">
        <v>1929.6</v>
      </c>
      <c r="F163" s="64"/>
      <c r="G163" s="61"/>
    </row>
    <row r="164" spans="2:7" ht="18" x14ac:dyDescent="0.25">
      <c r="B164" s="54"/>
      <c r="C164" s="56" t="str">
        <f t="shared" si="12"/>
        <v>kanal F3</v>
      </c>
      <c r="D164" s="37" t="s">
        <v>47</v>
      </c>
      <c r="E164" s="78">
        <v>351</v>
      </c>
      <c r="F164" s="64"/>
      <c r="G164" s="61"/>
    </row>
    <row r="165" spans="2:7" ht="18" x14ac:dyDescent="0.25">
      <c r="B165" s="54"/>
      <c r="C165" s="56" t="str">
        <f t="shared" si="12"/>
        <v>kanal F4</v>
      </c>
      <c r="D165" s="37" t="s">
        <v>47</v>
      </c>
      <c r="E165" s="78">
        <v>228.6</v>
      </c>
      <c r="F165" s="64"/>
      <c r="G165" s="61"/>
    </row>
    <row r="166" spans="2:7" ht="18" x14ac:dyDescent="0.25">
      <c r="B166" s="54"/>
      <c r="C166" s="56" t="str">
        <f t="shared" si="12"/>
        <v>kanal F5</v>
      </c>
      <c r="D166" s="37" t="s">
        <v>47</v>
      </c>
      <c r="E166" s="78">
        <v>123.3</v>
      </c>
      <c r="F166" s="64"/>
      <c r="G166" s="61"/>
    </row>
    <row r="167" spans="2:7" ht="18" x14ac:dyDescent="0.25">
      <c r="B167" s="54"/>
      <c r="C167" s="56" t="str">
        <f t="shared" si="12"/>
        <v>kanal F6</v>
      </c>
      <c r="D167" s="37" t="s">
        <v>47</v>
      </c>
      <c r="E167" s="78">
        <v>137.69999999999999</v>
      </c>
      <c r="F167" s="64"/>
      <c r="G167" s="61"/>
    </row>
    <row r="168" spans="2:7" ht="18" x14ac:dyDescent="0.25">
      <c r="B168" s="54"/>
      <c r="C168" s="56" t="str">
        <f t="shared" si="12"/>
        <v>kanal F7</v>
      </c>
      <c r="D168" s="37" t="s">
        <v>47</v>
      </c>
      <c r="E168" s="78">
        <v>281.7</v>
      </c>
      <c r="F168" s="64"/>
      <c r="G168" s="61"/>
    </row>
    <row r="169" spans="2:7" ht="18" x14ac:dyDescent="0.25">
      <c r="B169" s="54"/>
      <c r="C169" s="56" t="str">
        <f t="shared" si="12"/>
        <v>kanal F8</v>
      </c>
      <c r="D169" s="37" t="s">
        <v>47</v>
      </c>
      <c r="E169" s="78">
        <v>223.2</v>
      </c>
      <c r="F169" s="64"/>
      <c r="G169" s="61"/>
    </row>
    <row r="170" spans="2:7" ht="18" x14ac:dyDescent="0.25">
      <c r="B170" s="54"/>
      <c r="C170" s="56" t="str">
        <f t="shared" si="12"/>
        <v>kanal F9</v>
      </c>
      <c r="D170" s="37" t="s">
        <v>47</v>
      </c>
      <c r="E170" s="78">
        <v>1056.5999999999999</v>
      </c>
      <c r="F170" s="64"/>
      <c r="G170" s="61"/>
    </row>
    <row r="171" spans="2:7" ht="18" x14ac:dyDescent="0.25">
      <c r="B171" s="54"/>
      <c r="C171" s="56" t="str">
        <f t="shared" si="12"/>
        <v>kanal F10</v>
      </c>
      <c r="D171" s="37" t="s">
        <v>47</v>
      </c>
      <c r="E171" s="78">
        <v>0</v>
      </c>
      <c r="F171" s="64"/>
      <c r="G171" s="61"/>
    </row>
    <row r="172" spans="2:7" ht="18" x14ac:dyDescent="0.25">
      <c r="B172" s="54"/>
      <c r="C172" s="56" t="str">
        <f t="shared" si="12"/>
        <v>kanal F11</v>
      </c>
      <c r="D172" s="37" t="s">
        <v>47</v>
      </c>
      <c r="E172" s="78">
        <v>1534.5</v>
      </c>
      <c r="F172" s="64"/>
      <c r="G172" s="61"/>
    </row>
    <row r="173" spans="2:7" ht="18" x14ac:dyDescent="0.25">
      <c r="B173" s="54"/>
      <c r="C173" s="56" t="str">
        <f t="shared" si="12"/>
        <v>kanal F12</v>
      </c>
      <c r="D173" s="37" t="s">
        <v>47</v>
      </c>
      <c r="E173" s="78">
        <v>230</v>
      </c>
      <c r="F173" s="64"/>
      <c r="G173" s="61"/>
    </row>
    <row r="174" spans="2:7" ht="18" x14ac:dyDescent="0.25">
      <c r="B174" s="54"/>
      <c r="C174" s="56" t="str">
        <f t="shared" si="12"/>
        <v>kanal F13</v>
      </c>
      <c r="D174" s="37" t="s">
        <v>47</v>
      </c>
      <c r="E174" s="78">
        <v>120.6</v>
      </c>
      <c r="F174" s="64"/>
      <c r="G174" s="61"/>
    </row>
    <row r="175" spans="2:7" ht="18" x14ac:dyDescent="0.25">
      <c r="B175" s="54"/>
      <c r="C175" s="56" t="str">
        <f t="shared" si="12"/>
        <v>kanal F14</v>
      </c>
      <c r="D175" s="37" t="s">
        <v>47</v>
      </c>
      <c r="E175" s="78">
        <v>56.7</v>
      </c>
      <c r="F175" s="64"/>
      <c r="G175" s="61"/>
    </row>
    <row r="176" spans="2:7" ht="18" x14ac:dyDescent="0.25">
      <c r="B176" s="54"/>
      <c r="C176" s="56" t="str">
        <f t="shared" si="12"/>
        <v>kanal F15</v>
      </c>
      <c r="D176" s="37" t="s">
        <v>47</v>
      </c>
      <c r="E176" s="78">
        <v>78.3</v>
      </c>
      <c r="F176" s="64"/>
      <c r="G176" s="61"/>
    </row>
    <row r="177" spans="2:8" ht="18" x14ac:dyDescent="0.25">
      <c r="B177" s="54"/>
      <c r="C177" s="56" t="str">
        <f t="shared" si="12"/>
        <v>kanal F16</v>
      </c>
      <c r="D177" s="37" t="s">
        <v>47</v>
      </c>
      <c r="E177" s="78">
        <v>0</v>
      </c>
      <c r="F177" s="64"/>
      <c r="G177" s="61"/>
    </row>
    <row r="178" spans="2:8" ht="18" x14ac:dyDescent="0.25">
      <c r="B178" s="54"/>
      <c r="C178" s="56" t="str">
        <f t="shared" si="12"/>
        <v>kanal F17</v>
      </c>
      <c r="D178" s="37" t="s">
        <v>47</v>
      </c>
      <c r="E178" s="78">
        <v>0</v>
      </c>
      <c r="F178" s="64"/>
      <c r="G178" s="61"/>
    </row>
    <row r="179" spans="2:8" ht="18" x14ac:dyDescent="0.25">
      <c r="B179" s="54"/>
      <c r="C179" s="56" t="str">
        <f t="shared" si="12"/>
        <v>kanal F18</v>
      </c>
      <c r="D179" s="37" t="s">
        <v>47</v>
      </c>
      <c r="E179" s="78">
        <v>47.7</v>
      </c>
      <c r="F179" s="64"/>
      <c r="G179" s="61"/>
    </row>
    <row r="180" spans="2:8" ht="18" x14ac:dyDescent="0.25">
      <c r="B180" s="54"/>
      <c r="C180" s="56" t="str">
        <f t="shared" si="12"/>
        <v>kanal F19</v>
      </c>
      <c r="D180" s="37" t="s">
        <v>47</v>
      </c>
      <c r="E180" s="78">
        <v>31.5</v>
      </c>
      <c r="F180" s="64"/>
      <c r="G180" s="61"/>
    </row>
    <row r="181" spans="2:8" ht="18" x14ac:dyDescent="0.25">
      <c r="B181" s="54"/>
      <c r="C181" s="56" t="str">
        <f t="shared" si="12"/>
        <v>kanal F20</v>
      </c>
      <c r="D181" s="37" t="s">
        <v>47</v>
      </c>
      <c r="E181" s="78">
        <v>235.8</v>
      </c>
      <c r="F181" s="64"/>
      <c r="G181" s="61"/>
    </row>
    <row r="182" spans="2:8" ht="15" x14ac:dyDescent="0.25">
      <c r="B182" s="54"/>
      <c r="C182" s="45"/>
      <c r="D182" s="37"/>
      <c r="E182" s="44"/>
      <c r="F182" s="38"/>
      <c r="G182" s="44"/>
      <c r="H182" s="18"/>
    </row>
    <row r="183" spans="2:8" ht="18" x14ac:dyDescent="0.25">
      <c r="B183" s="54"/>
      <c r="C183" s="159" t="s">
        <v>50</v>
      </c>
      <c r="D183" s="160" t="s">
        <v>47</v>
      </c>
      <c r="E183" s="161">
        <v>821.90000000000009</v>
      </c>
      <c r="F183" s="162"/>
      <c r="G183" s="161">
        <f t="shared" ref="G183" si="13">F183*E183</f>
        <v>0</v>
      </c>
      <c r="H183" s="18"/>
    </row>
    <row r="184" spans="2:8" ht="18" x14ac:dyDescent="0.25">
      <c r="B184" s="54"/>
      <c r="C184" s="80" t="str">
        <f>C162</f>
        <v>kanal F1</v>
      </c>
      <c r="D184" s="37" t="s">
        <v>47</v>
      </c>
      <c r="E184" s="44">
        <v>81.200000000000045</v>
      </c>
      <c r="F184" s="64"/>
      <c r="G184" s="61"/>
      <c r="H184" s="18"/>
    </row>
    <row r="185" spans="2:8" ht="18" x14ac:dyDescent="0.25">
      <c r="B185" s="54"/>
      <c r="C185" s="80" t="str">
        <f t="shared" ref="C185:C203" si="14">C163</f>
        <v>kanal F2</v>
      </c>
      <c r="D185" s="37" t="s">
        <v>47</v>
      </c>
      <c r="E185" s="78">
        <v>214.40000000000009</v>
      </c>
      <c r="F185" s="64"/>
      <c r="G185" s="61"/>
      <c r="H185" s="18"/>
    </row>
    <row r="186" spans="2:8" ht="18" x14ac:dyDescent="0.25">
      <c r="B186" s="54"/>
      <c r="C186" s="80" t="str">
        <f t="shared" si="14"/>
        <v>kanal F3</v>
      </c>
      <c r="D186" s="37" t="s">
        <v>47</v>
      </c>
      <c r="E186" s="78">
        <v>39</v>
      </c>
      <c r="F186" s="64"/>
      <c r="G186" s="61"/>
      <c r="H186" s="18"/>
    </row>
    <row r="187" spans="2:8" ht="18" x14ac:dyDescent="0.25">
      <c r="B187" s="54"/>
      <c r="C187" s="80" t="str">
        <f t="shared" si="14"/>
        <v>kanal F4</v>
      </c>
      <c r="D187" s="37" t="s">
        <v>47</v>
      </c>
      <c r="E187" s="78">
        <v>25.400000000000006</v>
      </c>
      <c r="F187" s="64"/>
      <c r="G187" s="61"/>
      <c r="H187" s="18"/>
    </row>
    <row r="188" spans="2:8" ht="18" x14ac:dyDescent="0.25">
      <c r="B188" s="54"/>
      <c r="C188" s="80" t="str">
        <f t="shared" si="14"/>
        <v>kanal F5</v>
      </c>
      <c r="D188" s="37" t="s">
        <v>47</v>
      </c>
      <c r="E188" s="78">
        <v>13.700000000000003</v>
      </c>
      <c r="F188" s="64"/>
      <c r="G188" s="61"/>
      <c r="H188" s="18"/>
    </row>
    <row r="189" spans="2:8" ht="18" x14ac:dyDescent="0.25">
      <c r="B189" s="54"/>
      <c r="C189" s="80" t="str">
        <f t="shared" si="14"/>
        <v>kanal F6</v>
      </c>
      <c r="D189" s="37" t="s">
        <v>47</v>
      </c>
      <c r="E189" s="78">
        <v>15.300000000000011</v>
      </c>
      <c r="F189" s="64"/>
      <c r="G189" s="61"/>
      <c r="H189" s="18"/>
    </row>
    <row r="190" spans="2:8" ht="18" x14ac:dyDescent="0.25">
      <c r="B190" s="54"/>
      <c r="C190" s="80" t="str">
        <f t="shared" si="14"/>
        <v>kanal F7</v>
      </c>
      <c r="D190" s="37" t="s">
        <v>47</v>
      </c>
      <c r="E190" s="78">
        <v>31.300000000000011</v>
      </c>
      <c r="F190" s="64"/>
      <c r="G190" s="61"/>
      <c r="H190" s="18"/>
    </row>
    <row r="191" spans="2:8" ht="18" x14ac:dyDescent="0.25">
      <c r="B191" s="54"/>
      <c r="C191" s="80" t="str">
        <f t="shared" si="14"/>
        <v>kanal F8</v>
      </c>
      <c r="D191" s="37" t="s">
        <v>47</v>
      </c>
      <c r="E191" s="78">
        <v>24.800000000000011</v>
      </c>
      <c r="F191" s="64"/>
      <c r="G191" s="61"/>
      <c r="H191" s="18"/>
    </row>
    <row r="192" spans="2:8" ht="18" x14ac:dyDescent="0.25">
      <c r="B192" s="54"/>
      <c r="C192" s="80" t="str">
        <f t="shared" si="14"/>
        <v>kanal F9</v>
      </c>
      <c r="D192" s="37" t="s">
        <v>47</v>
      </c>
      <c r="E192" s="78">
        <v>117.40000000000009</v>
      </c>
      <c r="F192" s="64"/>
      <c r="G192" s="61"/>
      <c r="H192" s="18"/>
    </row>
    <row r="193" spans="1:8" ht="18" x14ac:dyDescent="0.25">
      <c r="B193" s="54"/>
      <c r="C193" s="80" t="str">
        <f t="shared" si="14"/>
        <v>kanal F10</v>
      </c>
      <c r="D193" s="37" t="s">
        <v>47</v>
      </c>
      <c r="E193" s="78">
        <v>0</v>
      </c>
      <c r="F193" s="64"/>
      <c r="G193" s="61"/>
      <c r="H193" s="18"/>
    </row>
    <row r="194" spans="1:8" ht="18" x14ac:dyDescent="0.25">
      <c r="B194" s="54"/>
      <c r="C194" s="80" t="str">
        <f t="shared" si="14"/>
        <v>kanal F11</v>
      </c>
      <c r="D194" s="37" t="s">
        <v>47</v>
      </c>
      <c r="E194" s="78">
        <v>170.5</v>
      </c>
      <c r="F194" s="64"/>
      <c r="G194" s="61"/>
      <c r="H194" s="18"/>
    </row>
    <row r="195" spans="1:8" ht="18" x14ac:dyDescent="0.25">
      <c r="B195" s="54"/>
      <c r="C195" s="80" t="str">
        <f t="shared" si="14"/>
        <v>kanal F12</v>
      </c>
      <c r="D195" s="37" t="s">
        <v>47</v>
      </c>
      <c r="E195" s="78">
        <v>25.5</v>
      </c>
      <c r="F195" s="64"/>
      <c r="G195" s="61"/>
      <c r="H195" s="18"/>
    </row>
    <row r="196" spans="1:8" ht="18" x14ac:dyDescent="0.25">
      <c r="B196" s="54"/>
      <c r="C196" s="80" t="str">
        <f t="shared" si="14"/>
        <v>kanal F13</v>
      </c>
      <c r="D196" s="37" t="s">
        <v>47</v>
      </c>
      <c r="E196" s="78">
        <v>13.400000000000006</v>
      </c>
      <c r="F196" s="64"/>
      <c r="G196" s="61"/>
      <c r="H196" s="18"/>
    </row>
    <row r="197" spans="1:8" ht="18" x14ac:dyDescent="0.25">
      <c r="B197" s="54"/>
      <c r="C197" s="80" t="str">
        <f t="shared" si="14"/>
        <v>kanal F14</v>
      </c>
      <c r="D197" s="37" t="s">
        <v>47</v>
      </c>
      <c r="E197" s="78">
        <v>6.2999999999999972</v>
      </c>
      <c r="F197" s="64"/>
      <c r="G197" s="61"/>
      <c r="H197" s="18"/>
    </row>
    <row r="198" spans="1:8" ht="18" x14ac:dyDescent="0.25">
      <c r="B198" s="54"/>
      <c r="C198" s="80" t="str">
        <f t="shared" si="14"/>
        <v>kanal F15</v>
      </c>
      <c r="D198" s="37" t="s">
        <v>47</v>
      </c>
      <c r="E198" s="78">
        <v>8.7000000000000028</v>
      </c>
      <c r="F198" s="64"/>
      <c r="G198" s="61"/>
      <c r="H198" s="18"/>
    </row>
    <row r="199" spans="1:8" ht="18" x14ac:dyDescent="0.25">
      <c r="B199" s="54"/>
      <c r="C199" s="80" t="str">
        <f t="shared" si="14"/>
        <v>kanal F16</v>
      </c>
      <c r="D199" s="37" t="s">
        <v>47</v>
      </c>
      <c r="E199" s="78">
        <v>0</v>
      </c>
      <c r="F199" s="64"/>
      <c r="G199" s="61"/>
      <c r="H199" s="18"/>
    </row>
    <row r="200" spans="1:8" ht="18" x14ac:dyDescent="0.25">
      <c r="B200" s="54"/>
      <c r="C200" s="80" t="str">
        <f t="shared" si="14"/>
        <v>kanal F17</v>
      </c>
      <c r="D200" s="37" t="s">
        <v>47</v>
      </c>
      <c r="E200" s="78">
        <v>0</v>
      </c>
      <c r="F200" s="64"/>
      <c r="G200" s="61"/>
      <c r="H200" s="18"/>
    </row>
    <row r="201" spans="1:8" ht="18" x14ac:dyDescent="0.25">
      <c r="B201" s="54"/>
      <c r="C201" s="80" t="str">
        <f t="shared" si="14"/>
        <v>kanal F18</v>
      </c>
      <c r="D201" s="37" t="s">
        <v>47</v>
      </c>
      <c r="E201" s="78">
        <v>5.2999999999999972</v>
      </c>
      <c r="F201" s="64"/>
      <c r="G201" s="61"/>
      <c r="H201" s="18"/>
    </row>
    <row r="202" spans="1:8" ht="18" x14ac:dyDescent="0.25">
      <c r="B202" s="54"/>
      <c r="C202" s="80" t="str">
        <f t="shared" si="14"/>
        <v>kanal F19</v>
      </c>
      <c r="D202" s="37" t="s">
        <v>47</v>
      </c>
      <c r="E202" s="78">
        <v>3.5</v>
      </c>
      <c r="F202" s="64"/>
      <c r="G202" s="61"/>
      <c r="H202" s="18"/>
    </row>
    <row r="203" spans="1:8" ht="18" x14ac:dyDescent="0.25">
      <c r="B203" s="54"/>
      <c r="C203" s="80" t="str">
        <f t="shared" si="14"/>
        <v>kanal F20</v>
      </c>
      <c r="D203" s="37" t="s">
        <v>47</v>
      </c>
      <c r="E203" s="78">
        <v>26.199999999999989</v>
      </c>
      <c r="F203" s="64"/>
      <c r="G203" s="61"/>
      <c r="H203" s="18"/>
    </row>
    <row r="204" spans="1:8" ht="15" x14ac:dyDescent="0.25">
      <c r="B204" s="54"/>
      <c r="C204" s="43"/>
      <c r="D204" s="37"/>
      <c r="E204" s="44"/>
      <c r="F204" s="38"/>
      <c r="G204" s="44"/>
      <c r="H204" s="18"/>
    </row>
    <row r="205" spans="1:8" ht="60" x14ac:dyDescent="0.25">
      <c r="B205" s="54">
        <v>3</v>
      </c>
      <c r="C205" s="43" t="s">
        <v>235</v>
      </c>
      <c r="D205" s="37"/>
      <c r="E205" s="44"/>
      <c r="F205" s="38"/>
      <c r="G205" s="44"/>
      <c r="H205" s="18"/>
    </row>
    <row r="206" spans="1:8" s="82" customFormat="1" ht="62.25" customHeight="1" x14ac:dyDescent="0.25">
      <c r="A206" s="84"/>
      <c r="B206" s="54"/>
      <c r="C206" s="85" t="s">
        <v>469</v>
      </c>
      <c r="D206" s="75"/>
      <c r="E206" s="78"/>
      <c r="F206" s="64"/>
      <c r="G206" s="78"/>
      <c r="H206" s="83"/>
    </row>
    <row r="207" spans="1:8" ht="18" x14ac:dyDescent="0.25">
      <c r="B207" s="54"/>
      <c r="C207" s="159" t="s">
        <v>468</v>
      </c>
      <c r="D207" s="160" t="s">
        <v>47</v>
      </c>
      <c r="E207" s="161">
        <v>1836.1000000000004</v>
      </c>
      <c r="F207" s="162"/>
      <c r="G207" s="161">
        <f t="shared" ref="G207" si="15">F207*E207</f>
        <v>0</v>
      </c>
      <c r="H207" s="18"/>
    </row>
    <row r="208" spans="1:8" ht="18" x14ac:dyDescent="0.25">
      <c r="B208" s="54"/>
      <c r="C208" s="51" t="str">
        <f t="shared" ref="C208:C214" si="16">C151</f>
        <v>kanal F7</v>
      </c>
      <c r="D208" s="37" t="s">
        <v>47</v>
      </c>
      <c r="E208" s="44">
        <v>240.3</v>
      </c>
      <c r="F208" s="64"/>
      <c r="G208" s="61"/>
      <c r="H208" s="18"/>
    </row>
    <row r="209" spans="2:8" ht="18" x14ac:dyDescent="0.25">
      <c r="B209" s="54"/>
      <c r="C209" s="51" t="str">
        <f t="shared" si="16"/>
        <v>kanal F9</v>
      </c>
      <c r="D209" s="37" t="s">
        <v>47</v>
      </c>
      <c r="E209" s="78">
        <v>989.1</v>
      </c>
      <c r="F209" s="64"/>
      <c r="G209" s="61"/>
      <c r="H209" s="18"/>
    </row>
    <row r="210" spans="2:8" ht="18" x14ac:dyDescent="0.25">
      <c r="B210" s="54"/>
      <c r="C210" s="51" t="str">
        <f t="shared" si="16"/>
        <v>kanal F10</v>
      </c>
      <c r="D210" s="37" t="s">
        <v>47</v>
      </c>
      <c r="E210" s="78">
        <v>517.5</v>
      </c>
      <c r="F210" s="64"/>
      <c r="G210" s="61"/>
      <c r="H210" s="18"/>
    </row>
    <row r="211" spans="2:8" ht="18" x14ac:dyDescent="0.25">
      <c r="B211" s="54"/>
      <c r="C211" s="51" t="str">
        <f t="shared" si="16"/>
        <v>kanal F12</v>
      </c>
      <c r="D211" s="37" t="s">
        <v>47</v>
      </c>
      <c r="E211" s="78">
        <v>10.4</v>
      </c>
      <c r="F211" s="64"/>
      <c r="G211" s="61"/>
      <c r="H211" s="18"/>
    </row>
    <row r="212" spans="2:8" ht="18" x14ac:dyDescent="0.25">
      <c r="B212" s="54"/>
      <c r="C212" s="51" t="str">
        <f t="shared" si="16"/>
        <v>kanal F16</v>
      </c>
      <c r="D212" s="37" t="s">
        <v>47</v>
      </c>
      <c r="E212" s="78">
        <v>34.200000000000003</v>
      </c>
      <c r="F212" s="64"/>
      <c r="G212" s="61"/>
      <c r="H212" s="18"/>
    </row>
    <row r="213" spans="2:8" ht="18" x14ac:dyDescent="0.25">
      <c r="B213" s="54"/>
      <c r="C213" s="51" t="str">
        <f t="shared" si="16"/>
        <v>kanal F17</v>
      </c>
      <c r="D213" s="37" t="s">
        <v>47</v>
      </c>
      <c r="E213" s="78">
        <v>23.9</v>
      </c>
      <c r="F213" s="64"/>
      <c r="G213" s="61"/>
      <c r="H213" s="18"/>
    </row>
    <row r="214" spans="2:8" ht="18" x14ac:dyDescent="0.25">
      <c r="B214" s="54"/>
      <c r="C214" s="51" t="str">
        <f t="shared" si="16"/>
        <v>kanal F19</v>
      </c>
      <c r="D214" s="37" t="s">
        <v>47</v>
      </c>
      <c r="E214" s="78">
        <v>20.7</v>
      </c>
      <c r="F214" s="64"/>
      <c r="G214" s="61"/>
      <c r="H214" s="18"/>
    </row>
    <row r="215" spans="2:8" ht="15" x14ac:dyDescent="0.25">
      <c r="B215" s="54"/>
      <c r="C215" s="45"/>
      <c r="D215" s="37"/>
      <c r="E215" s="44"/>
      <c r="F215" s="64"/>
      <c r="G215" s="44"/>
      <c r="H215" s="18"/>
    </row>
    <row r="216" spans="2:8" ht="18" x14ac:dyDescent="0.25">
      <c r="B216" s="54"/>
      <c r="C216" s="159" t="s">
        <v>50</v>
      </c>
      <c r="D216" s="160" t="s">
        <v>47</v>
      </c>
      <c r="E216" s="161">
        <v>203.89999999999995</v>
      </c>
      <c r="F216" s="162"/>
      <c r="G216" s="161">
        <f t="shared" ref="G216" si="17">F216*E216</f>
        <v>0</v>
      </c>
      <c r="H216" s="18"/>
    </row>
    <row r="217" spans="2:8" ht="18" x14ac:dyDescent="0.25">
      <c r="B217" s="54"/>
      <c r="C217" s="51" t="str">
        <f>C208</f>
        <v>kanal F7</v>
      </c>
      <c r="D217" s="37" t="s">
        <v>47</v>
      </c>
      <c r="E217" s="44">
        <v>26.699999999999989</v>
      </c>
      <c r="F217" s="64"/>
      <c r="G217" s="61"/>
      <c r="H217" s="18"/>
    </row>
    <row r="218" spans="2:8" ht="18" x14ac:dyDescent="0.25">
      <c r="B218" s="54"/>
      <c r="C218" s="73" t="str">
        <f t="shared" ref="C218:C223" si="18">C209</f>
        <v>kanal F9</v>
      </c>
      <c r="D218" s="37" t="s">
        <v>47</v>
      </c>
      <c r="E218" s="78">
        <v>109.89999999999998</v>
      </c>
      <c r="F218" s="64"/>
      <c r="G218" s="61"/>
      <c r="H218" s="18"/>
    </row>
    <row r="219" spans="2:8" ht="18" x14ac:dyDescent="0.25">
      <c r="B219" s="54"/>
      <c r="C219" s="73" t="str">
        <f t="shared" si="18"/>
        <v>kanal F10</v>
      </c>
      <c r="D219" s="37" t="s">
        <v>47</v>
      </c>
      <c r="E219" s="78">
        <v>57.5</v>
      </c>
      <c r="F219" s="64"/>
      <c r="G219" s="61"/>
      <c r="H219" s="18"/>
    </row>
    <row r="220" spans="2:8" ht="18" x14ac:dyDescent="0.25">
      <c r="B220" s="54"/>
      <c r="C220" s="73" t="str">
        <f t="shared" si="18"/>
        <v>kanal F12</v>
      </c>
      <c r="D220" s="37" t="s">
        <v>47</v>
      </c>
      <c r="E220" s="78">
        <v>1.0999999999999996</v>
      </c>
      <c r="F220" s="64"/>
      <c r="G220" s="61"/>
      <c r="H220" s="18"/>
    </row>
    <row r="221" spans="2:8" ht="18" x14ac:dyDescent="0.25">
      <c r="B221" s="54"/>
      <c r="C221" s="73" t="str">
        <f t="shared" si="18"/>
        <v>kanal F16</v>
      </c>
      <c r="D221" s="37" t="s">
        <v>47</v>
      </c>
      <c r="E221" s="78">
        <v>3.7999999999999972</v>
      </c>
      <c r="F221" s="64"/>
      <c r="G221" s="61"/>
      <c r="H221" s="18"/>
    </row>
    <row r="222" spans="2:8" ht="18" x14ac:dyDescent="0.25">
      <c r="B222" s="54"/>
      <c r="C222" s="73" t="str">
        <f t="shared" si="18"/>
        <v>kanal F17</v>
      </c>
      <c r="D222" s="37" t="s">
        <v>47</v>
      </c>
      <c r="E222" s="78">
        <v>2.6000000000000014</v>
      </c>
      <c r="F222" s="64"/>
      <c r="G222" s="61"/>
      <c r="H222" s="18"/>
    </row>
    <row r="223" spans="2:8" ht="18" x14ac:dyDescent="0.25">
      <c r="B223" s="54"/>
      <c r="C223" s="73" t="str">
        <f t="shared" si="18"/>
        <v>kanal F19</v>
      </c>
      <c r="D223" s="37" t="s">
        <v>47</v>
      </c>
      <c r="E223" s="78">
        <v>2.3000000000000007</v>
      </c>
      <c r="F223" s="64"/>
      <c r="G223" s="61"/>
      <c r="H223" s="18"/>
    </row>
    <row r="224" spans="2:8" ht="15" x14ac:dyDescent="0.25">
      <c r="B224" s="54"/>
      <c r="C224" s="51"/>
      <c r="D224" s="37"/>
      <c r="E224" s="44"/>
      <c r="F224" s="64"/>
      <c r="G224" s="44"/>
      <c r="H224" s="18"/>
    </row>
    <row r="225" spans="2:8" ht="60" x14ac:dyDescent="0.25">
      <c r="B225" s="54">
        <v>4</v>
      </c>
      <c r="C225" s="43" t="s">
        <v>238</v>
      </c>
      <c r="D225" s="37"/>
      <c r="E225" s="44"/>
      <c r="F225" s="64"/>
      <c r="G225" s="44"/>
      <c r="H225" s="18"/>
    </row>
    <row r="226" spans="2:8" ht="15" x14ac:dyDescent="0.25">
      <c r="B226" s="54"/>
      <c r="C226" s="43" t="s">
        <v>212</v>
      </c>
      <c r="D226" s="37" t="s">
        <v>9</v>
      </c>
      <c r="E226" s="44">
        <v>172</v>
      </c>
      <c r="F226" s="36"/>
      <c r="G226" s="44">
        <f t="shared" ref="G226" si="19">F226*E226</f>
        <v>0</v>
      </c>
      <c r="H226" s="18"/>
    </row>
    <row r="227" spans="2:8" ht="15" x14ac:dyDescent="0.25">
      <c r="B227" s="54"/>
      <c r="C227" s="43"/>
      <c r="D227" s="37"/>
      <c r="E227" s="44"/>
      <c r="F227" s="36"/>
      <c r="G227" s="44"/>
      <c r="H227" s="18"/>
    </row>
    <row r="228" spans="2:8" ht="60" x14ac:dyDescent="0.25">
      <c r="B228" s="54">
        <v>5</v>
      </c>
      <c r="C228" s="159" t="s">
        <v>236</v>
      </c>
      <c r="D228" s="160" t="s">
        <v>9</v>
      </c>
      <c r="E228" s="161">
        <v>355</v>
      </c>
      <c r="F228" s="165"/>
      <c r="G228" s="161">
        <f t="shared" ref="G228:G241" si="20">F228*E228</f>
        <v>0</v>
      </c>
      <c r="H228" s="18"/>
    </row>
    <row r="229" spans="2:8" ht="15" x14ac:dyDescent="0.25">
      <c r="B229" s="54"/>
      <c r="C229" s="43" t="s">
        <v>212</v>
      </c>
      <c r="D229" s="37" t="s">
        <v>9</v>
      </c>
      <c r="E229" s="44">
        <v>40</v>
      </c>
      <c r="F229" s="36"/>
      <c r="G229" s="44"/>
      <c r="H229" s="18"/>
    </row>
    <row r="230" spans="2:8" ht="15" x14ac:dyDescent="0.25">
      <c r="B230" s="54"/>
      <c r="C230" s="43" t="s">
        <v>213</v>
      </c>
      <c r="D230" s="37" t="s">
        <v>9</v>
      </c>
      <c r="E230" s="44">
        <v>137</v>
      </c>
      <c r="F230" s="36"/>
      <c r="G230" s="44"/>
      <c r="H230" s="18"/>
    </row>
    <row r="231" spans="2:8" ht="15" x14ac:dyDescent="0.25">
      <c r="B231" s="54"/>
      <c r="C231" s="43" t="s">
        <v>218</v>
      </c>
      <c r="D231" s="37" t="s">
        <v>9</v>
      </c>
      <c r="E231" s="44">
        <v>84</v>
      </c>
      <c r="F231" s="36"/>
      <c r="G231" s="44"/>
      <c r="H231" s="18"/>
    </row>
    <row r="232" spans="2:8" ht="15" x14ac:dyDescent="0.25">
      <c r="B232" s="54"/>
      <c r="C232" s="43" t="s">
        <v>219</v>
      </c>
      <c r="D232" s="37" t="s">
        <v>9</v>
      </c>
      <c r="E232" s="44">
        <v>38</v>
      </c>
      <c r="F232" s="36"/>
      <c r="G232" s="44"/>
      <c r="H232" s="18"/>
    </row>
    <row r="233" spans="2:8" ht="15" x14ac:dyDescent="0.25">
      <c r="B233" s="54"/>
      <c r="C233" s="43" t="s">
        <v>220</v>
      </c>
      <c r="D233" s="37" t="s">
        <v>9</v>
      </c>
      <c r="E233" s="44">
        <v>56</v>
      </c>
      <c r="F233" s="36"/>
      <c r="G233" s="44"/>
      <c r="H233" s="18"/>
    </row>
    <row r="234" spans="2:8" ht="15" x14ac:dyDescent="0.25">
      <c r="B234" s="54"/>
      <c r="C234" s="43"/>
      <c r="D234" s="37"/>
      <c r="E234" s="44"/>
      <c r="F234" s="36"/>
      <c r="G234" s="44"/>
      <c r="H234" s="18"/>
    </row>
    <row r="235" spans="2:8" ht="60" x14ac:dyDescent="0.25">
      <c r="B235" s="54">
        <v>6</v>
      </c>
      <c r="C235" s="159" t="s">
        <v>470</v>
      </c>
      <c r="D235" s="160" t="s">
        <v>9</v>
      </c>
      <c r="E235" s="161">
        <v>144</v>
      </c>
      <c r="F235" s="165"/>
      <c r="G235" s="161">
        <f t="shared" si="20"/>
        <v>0</v>
      </c>
      <c r="H235" s="18"/>
    </row>
    <row r="236" spans="2:8" ht="15" x14ac:dyDescent="0.25">
      <c r="B236" s="54"/>
      <c r="C236" s="43" t="s">
        <v>212</v>
      </c>
      <c r="D236" s="37" t="s">
        <v>9</v>
      </c>
      <c r="E236" s="44">
        <v>31</v>
      </c>
      <c r="F236" s="36"/>
      <c r="G236" s="44"/>
      <c r="H236" s="18"/>
    </row>
    <row r="237" spans="2:8" ht="15" x14ac:dyDescent="0.25">
      <c r="B237" s="54"/>
      <c r="C237" s="43" t="s">
        <v>220</v>
      </c>
      <c r="D237" s="37" t="s">
        <v>9</v>
      </c>
      <c r="E237" s="44">
        <v>84</v>
      </c>
      <c r="F237" s="36"/>
      <c r="G237" s="44"/>
      <c r="H237" s="18"/>
    </row>
    <row r="238" spans="2:8" ht="15" x14ac:dyDescent="0.25">
      <c r="B238" s="54"/>
      <c r="C238" s="43" t="s">
        <v>229</v>
      </c>
      <c r="D238" s="37" t="s">
        <v>9</v>
      </c>
      <c r="E238" s="44">
        <v>4</v>
      </c>
      <c r="F238" s="36"/>
      <c r="G238" s="44"/>
      <c r="H238" s="18"/>
    </row>
    <row r="239" spans="2:8" ht="15" x14ac:dyDescent="0.25">
      <c r="B239" s="54"/>
      <c r="C239" s="43" t="s">
        <v>231</v>
      </c>
      <c r="D239" s="37" t="s">
        <v>9</v>
      </c>
      <c r="E239" s="44">
        <v>25</v>
      </c>
      <c r="F239" s="36"/>
      <c r="G239" s="44"/>
      <c r="H239" s="18"/>
    </row>
    <row r="240" spans="2:8" ht="15" x14ac:dyDescent="0.25">
      <c r="B240" s="54"/>
      <c r="C240" s="43"/>
      <c r="D240" s="37"/>
      <c r="E240" s="44"/>
      <c r="F240" s="36"/>
      <c r="G240" s="44"/>
      <c r="H240" s="18"/>
    </row>
    <row r="241" spans="2:8" ht="60" x14ac:dyDescent="0.25">
      <c r="B241" s="54">
        <v>7</v>
      </c>
      <c r="C241" s="159" t="s">
        <v>471</v>
      </c>
      <c r="D241" s="160" t="s">
        <v>9</v>
      </c>
      <c r="E241" s="161">
        <v>110</v>
      </c>
      <c r="F241" s="165"/>
      <c r="G241" s="161">
        <f t="shared" si="20"/>
        <v>0</v>
      </c>
      <c r="H241" s="18"/>
    </row>
    <row r="242" spans="2:8" ht="15" x14ac:dyDescent="0.25">
      <c r="B242" s="54"/>
      <c r="C242" s="43" t="s">
        <v>214</v>
      </c>
      <c r="D242" s="37" t="s">
        <v>9</v>
      </c>
      <c r="E242" s="44">
        <v>16</v>
      </c>
      <c r="F242" s="36"/>
      <c r="G242" s="44"/>
      <c r="H242" s="18"/>
    </row>
    <row r="243" spans="2:8" ht="15" x14ac:dyDescent="0.25">
      <c r="B243" s="54"/>
      <c r="C243" s="43" t="s">
        <v>215</v>
      </c>
      <c r="D243" s="37" t="s">
        <v>9</v>
      </c>
      <c r="E243" s="44">
        <v>8</v>
      </c>
      <c r="F243" s="36"/>
      <c r="G243" s="44"/>
      <c r="H243" s="18"/>
    </row>
    <row r="244" spans="2:8" ht="15" x14ac:dyDescent="0.25">
      <c r="B244" s="54"/>
      <c r="C244" s="43" t="s">
        <v>216</v>
      </c>
      <c r="D244" s="37" t="s">
        <v>9</v>
      </c>
      <c r="E244" s="44">
        <v>15</v>
      </c>
      <c r="F244" s="36"/>
      <c r="G244" s="44"/>
      <c r="H244" s="18"/>
    </row>
    <row r="245" spans="2:8" ht="15" x14ac:dyDescent="0.25">
      <c r="B245" s="54"/>
      <c r="C245" s="43" t="s">
        <v>217</v>
      </c>
      <c r="D245" s="37" t="s">
        <v>9</v>
      </c>
      <c r="E245" s="44">
        <v>5</v>
      </c>
      <c r="F245" s="36"/>
      <c r="G245" s="44"/>
      <c r="H245" s="18"/>
    </row>
    <row r="246" spans="2:8" ht="15" x14ac:dyDescent="0.25">
      <c r="B246" s="54"/>
      <c r="C246" s="43" t="s">
        <v>220</v>
      </c>
      <c r="D246" s="37" t="s">
        <v>9</v>
      </c>
      <c r="E246" s="44">
        <v>17</v>
      </c>
      <c r="F246" s="36"/>
      <c r="G246" s="44"/>
      <c r="H246" s="18"/>
    </row>
    <row r="247" spans="2:8" ht="15" x14ac:dyDescent="0.25">
      <c r="B247" s="54"/>
      <c r="C247" s="43" t="s">
        <v>222</v>
      </c>
      <c r="D247" s="37" t="s">
        <v>9</v>
      </c>
      <c r="E247" s="44">
        <v>35</v>
      </c>
      <c r="F247" s="36"/>
      <c r="G247" s="44"/>
      <c r="H247" s="18"/>
    </row>
    <row r="248" spans="2:8" ht="15" x14ac:dyDescent="0.25">
      <c r="B248" s="54"/>
      <c r="C248" s="43" t="s">
        <v>229</v>
      </c>
      <c r="D248" s="37" t="s">
        <v>9</v>
      </c>
      <c r="E248" s="44">
        <v>7</v>
      </c>
      <c r="F248" s="36"/>
      <c r="G248" s="44"/>
      <c r="H248" s="18"/>
    </row>
    <row r="249" spans="2:8" ht="15" x14ac:dyDescent="0.25">
      <c r="B249" s="54"/>
      <c r="C249" s="43" t="s">
        <v>230</v>
      </c>
      <c r="D249" s="37" t="s">
        <v>9</v>
      </c>
      <c r="E249" s="44">
        <v>7</v>
      </c>
      <c r="F249" s="36"/>
      <c r="G249" s="44"/>
      <c r="H249" s="18"/>
    </row>
    <row r="250" spans="2:8" ht="15" x14ac:dyDescent="0.25">
      <c r="B250" s="54"/>
      <c r="C250" s="43"/>
      <c r="D250" s="37"/>
      <c r="E250" s="44"/>
      <c r="F250" s="36"/>
      <c r="G250" s="44"/>
      <c r="H250" s="18"/>
    </row>
    <row r="251" spans="2:8" ht="30" x14ac:dyDescent="0.25">
      <c r="B251" s="54">
        <v>8</v>
      </c>
      <c r="C251" s="159" t="s">
        <v>26</v>
      </c>
      <c r="D251" s="160" t="s">
        <v>48</v>
      </c>
      <c r="E251" s="161">
        <v>3564.5</v>
      </c>
      <c r="F251" s="162"/>
      <c r="G251" s="161">
        <f t="shared" ref="G251" si="21">F251*E251</f>
        <v>0</v>
      </c>
    </row>
    <row r="252" spans="2:8" ht="18" x14ac:dyDescent="0.25">
      <c r="B252" s="54"/>
      <c r="C252" s="56" t="str">
        <f t="shared" ref="C252:C271" si="22">C119</f>
        <v>kanal F1</v>
      </c>
      <c r="D252" s="37" t="s">
        <v>48</v>
      </c>
      <c r="E252" s="44">
        <v>288</v>
      </c>
      <c r="F252" s="38"/>
      <c r="G252" s="44"/>
    </row>
    <row r="253" spans="2:8" ht="18" x14ac:dyDescent="0.25">
      <c r="B253" s="54"/>
      <c r="C253" s="56" t="str">
        <f t="shared" si="22"/>
        <v>kanal F2</v>
      </c>
      <c r="D253" s="37" t="s">
        <v>48</v>
      </c>
      <c r="E253" s="44">
        <v>692</v>
      </c>
      <c r="F253" s="38"/>
      <c r="G253" s="44"/>
    </row>
    <row r="254" spans="2:8" ht="18" x14ac:dyDescent="0.25">
      <c r="B254" s="54"/>
      <c r="C254" s="56" t="str">
        <f t="shared" si="22"/>
        <v>kanal F3</v>
      </c>
      <c r="D254" s="37" t="s">
        <v>48</v>
      </c>
      <c r="E254" s="44">
        <v>199</v>
      </c>
      <c r="F254" s="38"/>
      <c r="G254" s="44"/>
    </row>
    <row r="255" spans="2:8" ht="18" x14ac:dyDescent="0.25">
      <c r="B255" s="54"/>
      <c r="C255" s="56" t="str">
        <f t="shared" si="22"/>
        <v>kanal F4</v>
      </c>
      <c r="D255" s="37" t="s">
        <v>48</v>
      </c>
      <c r="E255" s="44">
        <v>149</v>
      </c>
      <c r="F255" s="38"/>
      <c r="G255" s="44"/>
    </row>
    <row r="256" spans="2:8" ht="18" x14ac:dyDescent="0.25">
      <c r="B256" s="54"/>
      <c r="C256" s="56" t="str">
        <f t="shared" si="22"/>
        <v>kanal F5</v>
      </c>
      <c r="D256" s="37" t="s">
        <v>48</v>
      </c>
      <c r="E256" s="44">
        <v>80</v>
      </c>
      <c r="F256" s="38"/>
      <c r="G256" s="44"/>
    </row>
    <row r="257" spans="2:7" ht="18" x14ac:dyDescent="0.25">
      <c r="B257" s="54"/>
      <c r="C257" s="56" t="str">
        <f t="shared" si="22"/>
        <v>kanal F6</v>
      </c>
      <c r="D257" s="37" t="s">
        <v>48</v>
      </c>
      <c r="E257" s="44">
        <v>84</v>
      </c>
      <c r="F257" s="38"/>
      <c r="G257" s="44"/>
    </row>
    <row r="258" spans="2:7" ht="18" x14ac:dyDescent="0.25">
      <c r="B258" s="54"/>
      <c r="C258" s="56" t="str">
        <f t="shared" si="22"/>
        <v>kanal F7</v>
      </c>
      <c r="D258" s="37" t="s">
        <v>48</v>
      </c>
      <c r="E258" s="44">
        <v>176</v>
      </c>
      <c r="F258" s="38"/>
      <c r="G258" s="44"/>
    </row>
    <row r="259" spans="2:7" ht="18" x14ac:dyDescent="0.25">
      <c r="B259" s="54"/>
      <c r="C259" s="56" t="str">
        <f t="shared" si="22"/>
        <v>kanal F8</v>
      </c>
      <c r="D259" s="37" t="s">
        <v>48</v>
      </c>
      <c r="E259" s="44">
        <v>67</v>
      </c>
      <c r="F259" s="38"/>
      <c r="G259" s="44"/>
    </row>
    <row r="260" spans="2:7" ht="18" x14ac:dyDescent="0.25">
      <c r="B260" s="54"/>
      <c r="C260" s="56" t="str">
        <f t="shared" si="22"/>
        <v>kanal F9</v>
      </c>
      <c r="D260" s="37" t="s">
        <v>48</v>
      </c>
      <c r="E260" s="44">
        <v>616</v>
      </c>
      <c r="F260" s="38"/>
      <c r="G260" s="44"/>
    </row>
    <row r="261" spans="2:7" ht="18" x14ac:dyDescent="0.25">
      <c r="B261" s="54"/>
      <c r="C261" s="56" t="str">
        <f t="shared" si="22"/>
        <v>kanal F10</v>
      </c>
      <c r="D261" s="37" t="s">
        <v>48</v>
      </c>
      <c r="E261" s="44">
        <v>279</v>
      </c>
      <c r="F261" s="38"/>
      <c r="G261" s="44"/>
    </row>
    <row r="262" spans="2:7" ht="18" x14ac:dyDescent="0.25">
      <c r="B262" s="54"/>
      <c r="C262" s="56" t="str">
        <f t="shared" si="22"/>
        <v>kanal F11</v>
      </c>
      <c r="D262" s="37" t="s">
        <v>48</v>
      </c>
      <c r="E262" s="44">
        <v>628</v>
      </c>
      <c r="F262" s="38"/>
      <c r="G262" s="44"/>
    </row>
    <row r="263" spans="2:7" ht="18" x14ac:dyDescent="0.25">
      <c r="B263" s="54"/>
      <c r="C263" s="56" t="str">
        <f t="shared" si="22"/>
        <v>kanal F12</v>
      </c>
      <c r="D263" s="37" t="s">
        <v>48</v>
      </c>
      <c r="E263" s="44">
        <v>83</v>
      </c>
      <c r="F263" s="38"/>
      <c r="G263" s="44"/>
    </row>
    <row r="264" spans="2:7" ht="18" x14ac:dyDescent="0.25">
      <c r="B264" s="54"/>
      <c r="C264" s="56" t="str">
        <f t="shared" si="22"/>
        <v>kanal F13</v>
      </c>
      <c r="D264" s="37" t="s">
        <v>48</v>
      </c>
      <c r="E264" s="44">
        <v>47</v>
      </c>
      <c r="F264" s="38"/>
      <c r="G264" s="44"/>
    </row>
    <row r="265" spans="2:7" ht="18" x14ac:dyDescent="0.25">
      <c r="B265" s="54"/>
      <c r="C265" s="56" t="str">
        <f t="shared" si="22"/>
        <v>kanal F14</v>
      </c>
      <c r="D265" s="37" t="s">
        <v>48</v>
      </c>
      <c r="E265" s="44">
        <v>26.5</v>
      </c>
      <c r="F265" s="38"/>
      <c r="G265" s="44"/>
    </row>
    <row r="266" spans="2:7" ht="18" x14ac:dyDescent="0.25">
      <c r="B266" s="54"/>
      <c r="C266" s="56" t="str">
        <f t="shared" si="22"/>
        <v>kanal F15</v>
      </c>
      <c r="D266" s="37" t="s">
        <v>48</v>
      </c>
      <c r="E266" s="44">
        <v>30.5</v>
      </c>
      <c r="F266" s="38"/>
      <c r="G266" s="44"/>
    </row>
    <row r="267" spans="2:7" ht="18" x14ac:dyDescent="0.25">
      <c r="B267" s="54"/>
      <c r="C267" s="56" t="str">
        <f t="shared" si="22"/>
        <v>kanal F16</v>
      </c>
      <c r="D267" s="37" t="s">
        <v>48</v>
      </c>
      <c r="E267" s="44">
        <v>19.5</v>
      </c>
      <c r="F267" s="38"/>
      <c r="G267" s="44"/>
    </row>
    <row r="268" spans="2:7" ht="18" x14ac:dyDescent="0.25">
      <c r="B268" s="54"/>
      <c r="C268" s="56" t="str">
        <f t="shared" si="22"/>
        <v>kanal F17</v>
      </c>
      <c r="D268" s="37" t="s">
        <v>48</v>
      </c>
      <c r="E268" s="44">
        <v>14</v>
      </c>
      <c r="F268" s="38"/>
      <c r="G268" s="44"/>
    </row>
    <row r="269" spans="2:7" ht="18" x14ac:dyDescent="0.25">
      <c r="B269" s="54"/>
      <c r="C269" s="56" t="str">
        <f t="shared" si="22"/>
        <v>kanal F18</v>
      </c>
      <c r="D269" s="37" t="s">
        <v>48</v>
      </c>
      <c r="E269" s="44">
        <v>26</v>
      </c>
      <c r="F269" s="38"/>
      <c r="G269" s="44"/>
    </row>
    <row r="270" spans="2:7" ht="18" x14ac:dyDescent="0.25">
      <c r="B270" s="54"/>
      <c r="C270" s="56" t="str">
        <f t="shared" si="22"/>
        <v>kanal F19</v>
      </c>
      <c r="D270" s="37" t="s">
        <v>48</v>
      </c>
      <c r="E270" s="44">
        <v>30</v>
      </c>
      <c r="F270" s="38"/>
      <c r="G270" s="44"/>
    </row>
    <row r="271" spans="2:7" ht="18" x14ac:dyDescent="0.25">
      <c r="B271" s="54"/>
      <c r="C271" s="56" t="str">
        <f t="shared" si="22"/>
        <v>kanal F20</v>
      </c>
      <c r="D271" s="37" t="s">
        <v>48</v>
      </c>
      <c r="E271" s="44">
        <v>30</v>
      </c>
      <c r="F271" s="38"/>
      <c r="G271" s="44"/>
    </row>
    <row r="272" spans="2:7" ht="15" x14ac:dyDescent="0.25">
      <c r="B272" s="54"/>
      <c r="C272" s="43"/>
      <c r="D272" s="37"/>
      <c r="E272" s="44"/>
      <c r="F272" s="38"/>
      <c r="G272" s="44"/>
    </row>
    <row r="273" spans="2:7" ht="75" x14ac:dyDescent="0.25">
      <c r="B273" s="54">
        <v>9</v>
      </c>
      <c r="C273" s="159" t="s">
        <v>472</v>
      </c>
      <c r="D273" s="160" t="s">
        <v>47</v>
      </c>
      <c r="E273" s="161">
        <v>6488</v>
      </c>
      <c r="F273" s="162"/>
      <c r="G273" s="161">
        <f t="shared" ref="G273" si="23">+E273*F273</f>
        <v>0</v>
      </c>
    </row>
    <row r="274" spans="2:7" ht="18" x14ac:dyDescent="0.25">
      <c r="B274" s="54"/>
      <c r="C274" s="56" t="str">
        <f>C252</f>
        <v>kanal F1</v>
      </c>
      <c r="D274" s="37" t="s">
        <v>47</v>
      </c>
      <c r="E274" s="44">
        <v>540</v>
      </c>
      <c r="F274" s="38"/>
      <c r="G274" s="44"/>
    </row>
    <row r="275" spans="2:7" ht="18" x14ac:dyDescent="0.25">
      <c r="B275" s="54"/>
      <c r="C275" s="56" t="str">
        <f t="shared" ref="C275:C293" si="24">C253</f>
        <v>kanal F2</v>
      </c>
      <c r="D275" s="37" t="s">
        <v>47</v>
      </c>
      <c r="E275" s="44">
        <v>1796</v>
      </c>
      <c r="F275" s="38"/>
      <c r="G275" s="44"/>
    </row>
    <row r="276" spans="2:7" ht="18" x14ac:dyDescent="0.25">
      <c r="B276" s="54"/>
      <c r="C276" s="56" t="str">
        <f t="shared" si="24"/>
        <v>kanal F3</v>
      </c>
      <c r="D276" s="37" t="s">
        <v>47</v>
      </c>
      <c r="E276" s="44">
        <v>300</v>
      </c>
      <c r="F276" s="38"/>
      <c r="G276" s="44"/>
    </row>
    <row r="277" spans="2:7" ht="18" x14ac:dyDescent="0.25">
      <c r="B277" s="54"/>
      <c r="C277" s="56" t="str">
        <f t="shared" si="24"/>
        <v>kanal F4</v>
      </c>
      <c r="D277" s="37" t="s">
        <v>47</v>
      </c>
      <c r="E277" s="44">
        <v>192</v>
      </c>
      <c r="F277" s="38"/>
      <c r="G277" s="44"/>
    </row>
    <row r="278" spans="2:7" ht="18" x14ac:dyDescent="0.25">
      <c r="B278" s="54"/>
      <c r="C278" s="56" t="str">
        <f t="shared" si="24"/>
        <v>kanal F5</v>
      </c>
      <c r="D278" s="37" t="s">
        <v>47</v>
      </c>
      <c r="E278" s="44">
        <v>104</v>
      </c>
      <c r="F278" s="38"/>
      <c r="G278" s="44"/>
    </row>
    <row r="279" spans="2:7" ht="18" x14ac:dyDescent="0.25">
      <c r="B279" s="54"/>
      <c r="C279" s="56" t="str">
        <f t="shared" si="24"/>
        <v>kanal F6</v>
      </c>
      <c r="D279" s="37" t="s">
        <v>47</v>
      </c>
      <c r="E279" s="44">
        <v>118</v>
      </c>
      <c r="F279" s="38"/>
      <c r="G279" s="44"/>
    </row>
    <row r="280" spans="2:7" ht="18" x14ac:dyDescent="0.25">
      <c r="B280" s="54"/>
      <c r="C280" s="56" t="str">
        <f t="shared" si="24"/>
        <v>kanal F7</v>
      </c>
      <c r="D280" s="37" t="s">
        <v>47</v>
      </c>
      <c r="E280" s="44">
        <v>272</v>
      </c>
      <c r="F280" s="38"/>
      <c r="G280" s="44"/>
    </row>
    <row r="281" spans="2:7" ht="18" x14ac:dyDescent="0.25">
      <c r="B281" s="54"/>
      <c r="C281" s="56" t="str">
        <f t="shared" si="24"/>
        <v>kanal F8</v>
      </c>
      <c r="D281" s="37" t="s">
        <v>47</v>
      </c>
      <c r="E281" s="44">
        <v>212</v>
      </c>
      <c r="F281" s="38"/>
      <c r="G281" s="44"/>
    </row>
    <row r="282" spans="2:7" ht="18" x14ac:dyDescent="0.25">
      <c r="B282" s="54"/>
      <c r="C282" s="56" t="str">
        <f t="shared" si="24"/>
        <v>kanal F9</v>
      </c>
      <c r="D282" s="37" t="s">
        <v>47</v>
      </c>
      <c r="E282" s="44">
        <v>929</v>
      </c>
      <c r="F282" s="38"/>
      <c r="G282" s="44"/>
    </row>
    <row r="283" spans="2:7" ht="18" x14ac:dyDescent="0.25">
      <c r="B283" s="54"/>
      <c r="C283" s="56" t="str">
        <f t="shared" si="24"/>
        <v>kanal F10</v>
      </c>
      <c r="D283" s="37" t="s">
        <v>47</v>
      </c>
      <c r="E283" s="44">
        <v>0</v>
      </c>
      <c r="F283" s="38"/>
      <c r="G283" s="44"/>
    </row>
    <row r="284" spans="2:7" ht="18" x14ac:dyDescent="0.25">
      <c r="B284" s="54"/>
      <c r="C284" s="56" t="str">
        <f t="shared" si="24"/>
        <v>kanal F11</v>
      </c>
      <c r="D284" s="37" t="s">
        <v>47</v>
      </c>
      <c r="E284" s="44">
        <v>1299</v>
      </c>
      <c r="F284" s="38"/>
      <c r="G284" s="44"/>
    </row>
    <row r="285" spans="2:7" ht="18" x14ac:dyDescent="0.25">
      <c r="B285" s="54"/>
      <c r="C285" s="56" t="str">
        <f t="shared" si="24"/>
        <v>kanal F12</v>
      </c>
      <c r="D285" s="37" t="s">
        <v>47</v>
      </c>
      <c r="E285" s="44">
        <v>207</v>
      </c>
      <c r="F285" s="38"/>
      <c r="G285" s="44"/>
    </row>
    <row r="286" spans="2:7" ht="18" x14ac:dyDescent="0.25">
      <c r="B286" s="54"/>
      <c r="C286" s="56" t="str">
        <f t="shared" si="24"/>
        <v>kanal F13</v>
      </c>
      <c r="D286" s="37" t="s">
        <v>47</v>
      </c>
      <c r="E286" s="44">
        <v>102</v>
      </c>
      <c r="F286" s="38"/>
      <c r="G286" s="44"/>
    </row>
    <row r="287" spans="2:7" ht="18" x14ac:dyDescent="0.25">
      <c r="B287" s="54"/>
      <c r="C287" s="56" t="str">
        <f t="shared" si="24"/>
        <v>kanal F14</v>
      </c>
      <c r="D287" s="37" t="s">
        <v>47</v>
      </c>
      <c r="E287" s="44">
        <v>48</v>
      </c>
      <c r="F287" s="38"/>
      <c r="G287" s="44"/>
    </row>
    <row r="288" spans="2:7" ht="18" x14ac:dyDescent="0.25">
      <c r="B288" s="54"/>
      <c r="C288" s="56" t="str">
        <f t="shared" si="24"/>
        <v>kanal F15</v>
      </c>
      <c r="D288" s="37" t="s">
        <v>47</v>
      </c>
      <c r="E288" s="44">
        <v>66</v>
      </c>
      <c r="F288" s="38"/>
      <c r="G288" s="44"/>
    </row>
    <row r="289" spans="2:7" ht="18" x14ac:dyDescent="0.25">
      <c r="B289" s="54"/>
      <c r="C289" s="56" t="str">
        <f t="shared" si="24"/>
        <v>kanal F16</v>
      </c>
      <c r="D289" s="37" t="s">
        <v>47</v>
      </c>
      <c r="E289" s="44">
        <v>0</v>
      </c>
      <c r="F289" s="38"/>
      <c r="G289" s="44"/>
    </row>
    <row r="290" spans="2:7" ht="18" x14ac:dyDescent="0.25">
      <c r="B290" s="54"/>
      <c r="C290" s="56" t="str">
        <f t="shared" si="24"/>
        <v>kanal F17</v>
      </c>
      <c r="D290" s="37" t="s">
        <v>47</v>
      </c>
      <c r="E290" s="44">
        <v>0</v>
      </c>
      <c r="F290" s="38"/>
      <c r="G290" s="44"/>
    </row>
    <row r="291" spans="2:7" ht="18" x14ac:dyDescent="0.25">
      <c r="B291" s="54"/>
      <c r="C291" s="56" t="str">
        <f t="shared" si="24"/>
        <v>kanal F18</v>
      </c>
      <c r="D291" s="37" t="s">
        <v>47</v>
      </c>
      <c r="E291" s="44">
        <v>42</v>
      </c>
      <c r="F291" s="38"/>
      <c r="G291" s="44"/>
    </row>
    <row r="292" spans="2:7" ht="18" x14ac:dyDescent="0.25">
      <c r="B292" s="54"/>
      <c r="C292" s="56" t="str">
        <f t="shared" si="24"/>
        <v>kanal F19</v>
      </c>
      <c r="D292" s="37" t="s">
        <v>47</v>
      </c>
      <c r="E292" s="44">
        <v>27</v>
      </c>
      <c r="F292" s="38"/>
      <c r="G292" s="44"/>
    </row>
    <row r="293" spans="2:7" ht="18" x14ac:dyDescent="0.25">
      <c r="B293" s="54"/>
      <c r="C293" s="56" t="str">
        <f t="shared" si="24"/>
        <v>kanal F20</v>
      </c>
      <c r="D293" s="37" t="s">
        <v>47</v>
      </c>
      <c r="E293" s="44">
        <v>234</v>
      </c>
      <c r="F293" s="38"/>
      <c r="G293" s="44"/>
    </row>
    <row r="294" spans="2:7" ht="15" x14ac:dyDescent="0.25">
      <c r="B294" s="54"/>
      <c r="C294" s="43"/>
      <c r="D294" s="37"/>
      <c r="E294" s="44"/>
      <c r="F294" s="38"/>
      <c r="G294" s="44"/>
    </row>
    <row r="295" spans="2:7" ht="60" x14ac:dyDescent="0.25">
      <c r="B295" s="54">
        <v>10</v>
      </c>
      <c r="C295" s="159" t="s">
        <v>85</v>
      </c>
      <c r="D295" s="160" t="s">
        <v>47</v>
      </c>
      <c r="E295" s="161">
        <v>984.5</v>
      </c>
      <c r="F295" s="162"/>
      <c r="G295" s="161">
        <f t="shared" ref="G295:G317" si="25">+E295*F295</f>
        <v>0</v>
      </c>
    </row>
    <row r="296" spans="2:7" ht="18" x14ac:dyDescent="0.25">
      <c r="B296" s="54"/>
      <c r="C296" s="56" t="str">
        <f>C274</f>
        <v>kanal F1</v>
      </c>
      <c r="D296" s="37" t="s">
        <v>47</v>
      </c>
      <c r="E296" s="44">
        <v>133</v>
      </c>
      <c r="F296" s="38"/>
      <c r="G296" s="44"/>
    </row>
    <row r="297" spans="2:7" ht="18" x14ac:dyDescent="0.25">
      <c r="B297" s="54"/>
      <c r="C297" s="56" t="str">
        <f t="shared" ref="C297:C315" si="26">C275</f>
        <v>kanal F2</v>
      </c>
      <c r="D297" s="37" t="s">
        <v>47</v>
      </c>
      <c r="E297" s="44">
        <v>242</v>
      </c>
      <c r="F297" s="38"/>
      <c r="G297" s="44"/>
    </row>
    <row r="298" spans="2:7" ht="18" x14ac:dyDescent="0.25">
      <c r="B298" s="54"/>
      <c r="C298" s="56" t="str">
        <f t="shared" si="26"/>
        <v>kanal F3</v>
      </c>
      <c r="D298" s="37" t="s">
        <v>47</v>
      </c>
      <c r="E298" s="44">
        <v>53</v>
      </c>
      <c r="F298" s="38"/>
      <c r="G298" s="44"/>
    </row>
    <row r="299" spans="2:7" ht="18" x14ac:dyDescent="0.25">
      <c r="B299" s="54"/>
      <c r="C299" s="56" t="str">
        <f t="shared" si="26"/>
        <v>kanal F4</v>
      </c>
      <c r="D299" s="37" t="s">
        <v>47</v>
      </c>
      <c r="E299" s="44">
        <v>33.5</v>
      </c>
      <c r="F299" s="38"/>
      <c r="G299" s="44"/>
    </row>
    <row r="300" spans="2:7" ht="18" x14ac:dyDescent="0.25">
      <c r="B300" s="54"/>
      <c r="C300" s="56" t="str">
        <f t="shared" si="26"/>
        <v>kanal F5</v>
      </c>
      <c r="D300" s="37" t="s">
        <v>47</v>
      </c>
      <c r="E300" s="44">
        <v>14</v>
      </c>
      <c r="F300" s="38"/>
      <c r="G300" s="44"/>
    </row>
    <row r="301" spans="2:7" ht="18" x14ac:dyDescent="0.25">
      <c r="B301" s="54"/>
      <c r="C301" s="56" t="str">
        <f t="shared" si="26"/>
        <v>kanal F6</v>
      </c>
      <c r="D301" s="37" t="s">
        <v>47</v>
      </c>
      <c r="E301" s="44">
        <v>19</v>
      </c>
      <c r="F301" s="38"/>
      <c r="G301" s="44"/>
    </row>
    <row r="302" spans="2:7" ht="18" x14ac:dyDescent="0.25">
      <c r="B302" s="54"/>
      <c r="C302" s="56" t="str">
        <f t="shared" si="26"/>
        <v>kanal F7</v>
      </c>
      <c r="D302" s="37" t="s">
        <v>47</v>
      </c>
      <c r="E302" s="44">
        <v>28.5</v>
      </c>
      <c r="F302" s="38"/>
      <c r="G302" s="44"/>
    </row>
    <row r="303" spans="2:7" ht="18" x14ac:dyDescent="0.25">
      <c r="B303" s="54"/>
      <c r="C303" s="56" t="str">
        <f t="shared" si="26"/>
        <v>kanal F8</v>
      </c>
      <c r="D303" s="37" t="s">
        <v>47</v>
      </c>
      <c r="E303" s="44">
        <v>26</v>
      </c>
      <c r="F303" s="38"/>
      <c r="G303" s="44"/>
    </row>
    <row r="304" spans="2:7" ht="18" x14ac:dyDescent="0.25">
      <c r="B304" s="54"/>
      <c r="C304" s="56" t="str">
        <f t="shared" si="26"/>
        <v>kanal F9</v>
      </c>
      <c r="D304" s="37" t="s">
        <v>47</v>
      </c>
      <c r="E304" s="44">
        <v>166</v>
      </c>
      <c r="F304" s="38"/>
      <c r="G304" s="44"/>
    </row>
    <row r="305" spans="2:7" ht="18" x14ac:dyDescent="0.25">
      <c r="B305" s="54"/>
      <c r="C305" s="56" t="str">
        <f t="shared" si="26"/>
        <v>kanal F10</v>
      </c>
      <c r="D305" s="37" t="s">
        <v>47</v>
      </c>
      <c r="E305" s="44">
        <v>0</v>
      </c>
      <c r="F305" s="38"/>
      <c r="G305" s="44"/>
    </row>
    <row r="306" spans="2:7" ht="18" x14ac:dyDescent="0.25">
      <c r="B306" s="54"/>
      <c r="C306" s="56" t="str">
        <f t="shared" si="26"/>
        <v>kanal F11</v>
      </c>
      <c r="D306" s="37" t="s">
        <v>47</v>
      </c>
      <c r="E306" s="44">
        <v>140</v>
      </c>
      <c r="F306" s="38"/>
      <c r="G306" s="44"/>
    </row>
    <row r="307" spans="2:7" ht="18" x14ac:dyDescent="0.25">
      <c r="B307" s="54"/>
      <c r="C307" s="56" t="str">
        <f t="shared" si="26"/>
        <v>kanal F12</v>
      </c>
      <c r="D307" s="37" t="s">
        <v>47</v>
      </c>
      <c r="E307" s="44">
        <v>44</v>
      </c>
      <c r="F307" s="38"/>
      <c r="G307" s="44"/>
    </row>
    <row r="308" spans="2:7" ht="18" x14ac:dyDescent="0.25">
      <c r="B308" s="54"/>
      <c r="C308" s="56" t="str">
        <f t="shared" si="26"/>
        <v>kanal F13</v>
      </c>
      <c r="D308" s="37" t="s">
        <v>47</v>
      </c>
      <c r="E308" s="44">
        <v>25</v>
      </c>
      <c r="F308" s="38"/>
      <c r="G308" s="44"/>
    </row>
    <row r="309" spans="2:7" ht="18" x14ac:dyDescent="0.25">
      <c r="B309" s="54"/>
      <c r="C309" s="56" t="str">
        <f t="shared" si="26"/>
        <v>kanal F14</v>
      </c>
      <c r="D309" s="37" t="s">
        <v>47</v>
      </c>
      <c r="E309" s="44">
        <v>10</v>
      </c>
      <c r="F309" s="38"/>
      <c r="G309" s="44"/>
    </row>
    <row r="310" spans="2:7" ht="18" x14ac:dyDescent="0.25">
      <c r="B310" s="54"/>
      <c r="C310" s="56" t="str">
        <f t="shared" si="26"/>
        <v>kanal F15</v>
      </c>
      <c r="D310" s="37" t="s">
        <v>47</v>
      </c>
      <c r="E310" s="44">
        <v>15.5</v>
      </c>
      <c r="F310" s="38"/>
      <c r="G310" s="44"/>
    </row>
    <row r="311" spans="2:7" ht="18" x14ac:dyDescent="0.25">
      <c r="B311" s="54"/>
      <c r="C311" s="56" t="str">
        <f t="shared" si="26"/>
        <v>kanal F16</v>
      </c>
      <c r="D311" s="37" t="s">
        <v>47</v>
      </c>
      <c r="E311" s="44">
        <v>0</v>
      </c>
      <c r="F311" s="38"/>
      <c r="G311" s="44"/>
    </row>
    <row r="312" spans="2:7" ht="18" x14ac:dyDescent="0.25">
      <c r="B312" s="54"/>
      <c r="C312" s="56" t="str">
        <f t="shared" si="26"/>
        <v>kanal F17</v>
      </c>
      <c r="D312" s="37" t="s">
        <v>47</v>
      </c>
      <c r="E312" s="44">
        <v>0</v>
      </c>
      <c r="F312" s="38"/>
      <c r="G312" s="44"/>
    </row>
    <row r="313" spans="2:7" ht="18" x14ac:dyDescent="0.25">
      <c r="B313" s="54"/>
      <c r="C313" s="56" t="str">
        <f t="shared" si="26"/>
        <v>kanal F18</v>
      </c>
      <c r="D313" s="37" t="s">
        <v>47</v>
      </c>
      <c r="E313" s="44">
        <v>6</v>
      </c>
      <c r="F313" s="38"/>
      <c r="G313" s="44"/>
    </row>
    <row r="314" spans="2:7" ht="18" x14ac:dyDescent="0.25">
      <c r="B314" s="54"/>
      <c r="C314" s="56" t="str">
        <f t="shared" si="26"/>
        <v>kanal F19</v>
      </c>
      <c r="D314" s="37" t="s">
        <v>47</v>
      </c>
      <c r="E314" s="44">
        <v>5.5</v>
      </c>
      <c r="F314" s="38"/>
      <c r="G314" s="44"/>
    </row>
    <row r="315" spans="2:7" ht="18" x14ac:dyDescent="0.25">
      <c r="B315" s="54"/>
      <c r="C315" s="56" t="str">
        <f t="shared" si="26"/>
        <v>kanal F20</v>
      </c>
      <c r="D315" s="37" t="s">
        <v>47</v>
      </c>
      <c r="E315" s="44">
        <v>23.5</v>
      </c>
      <c r="F315" s="38"/>
      <c r="G315" s="44"/>
    </row>
    <row r="316" spans="2:7" ht="15" x14ac:dyDescent="0.25">
      <c r="B316" s="54"/>
      <c r="C316" s="43"/>
      <c r="D316" s="37"/>
      <c r="E316" s="44"/>
      <c r="F316" s="38"/>
      <c r="G316" s="44"/>
    </row>
    <row r="317" spans="2:7" ht="60" x14ac:dyDescent="0.25">
      <c r="B317" s="54">
        <v>11</v>
      </c>
      <c r="C317" s="159" t="s">
        <v>239</v>
      </c>
      <c r="D317" s="160" t="s">
        <v>47</v>
      </c>
      <c r="E317" s="161">
        <v>357.5</v>
      </c>
      <c r="F317" s="162"/>
      <c r="G317" s="161">
        <f t="shared" si="25"/>
        <v>0</v>
      </c>
    </row>
    <row r="318" spans="2:7" ht="18" x14ac:dyDescent="0.25">
      <c r="B318" s="54"/>
      <c r="C318" s="43" t="s">
        <v>222</v>
      </c>
      <c r="D318" s="37" t="s">
        <v>47</v>
      </c>
      <c r="E318" s="78">
        <v>352</v>
      </c>
      <c r="F318" s="76"/>
      <c r="G318" s="44"/>
    </row>
    <row r="319" spans="2:7" ht="18" x14ac:dyDescent="0.25">
      <c r="B319" s="54"/>
      <c r="C319" s="43" t="s">
        <v>226</v>
      </c>
      <c r="D319" s="37" t="s">
        <v>47</v>
      </c>
      <c r="E319" s="78">
        <v>5.5</v>
      </c>
      <c r="F319" s="76"/>
      <c r="G319" s="44"/>
    </row>
    <row r="320" spans="2:7" ht="15" x14ac:dyDescent="0.25">
      <c r="B320" s="54"/>
      <c r="C320" s="43"/>
      <c r="D320" s="37"/>
      <c r="E320" s="78"/>
      <c r="F320" s="76"/>
      <c r="G320" s="44"/>
    </row>
    <row r="321" spans="2:7" ht="30.75" customHeight="1" x14ac:dyDescent="0.25">
      <c r="B321" s="54">
        <v>12</v>
      </c>
      <c r="C321" s="159" t="s">
        <v>40</v>
      </c>
      <c r="D321" s="166" t="s">
        <v>19</v>
      </c>
      <c r="E321" s="161">
        <v>1937.5</v>
      </c>
      <c r="F321" s="162"/>
      <c r="G321" s="161">
        <f t="shared" ref="G321:G359" si="27">+E321*F321</f>
        <v>0</v>
      </c>
    </row>
    <row r="322" spans="2:7" ht="15" x14ac:dyDescent="0.25">
      <c r="B322" s="54"/>
      <c r="C322" s="51" t="str">
        <f t="shared" ref="C322:C328" si="28">C208</f>
        <v>kanal F7</v>
      </c>
      <c r="D322" s="22" t="s">
        <v>19</v>
      </c>
      <c r="E322" s="78">
        <v>257</v>
      </c>
      <c r="F322" s="76"/>
      <c r="G322" s="44"/>
    </row>
    <row r="323" spans="2:7" ht="15" x14ac:dyDescent="0.25">
      <c r="B323" s="54"/>
      <c r="C323" s="51" t="str">
        <f t="shared" si="28"/>
        <v>kanal F9</v>
      </c>
      <c r="D323" s="22" t="s">
        <v>19</v>
      </c>
      <c r="E323" s="78">
        <v>1071</v>
      </c>
      <c r="F323" s="76"/>
      <c r="G323" s="44"/>
    </row>
    <row r="324" spans="2:7" ht="15" x14ac:dyDescent="0.25">
      <c r="B324" s="54"/>
      <c r="C324" s="51" t="str">
        <f t="shared" si="28"/>
        <v>kanal F10</v>
      </c>
      <c r="D324" s="22" t="s">
        <v>19</v>
      </c>
      <c r="E324" s="78">
        <v>522</v>
      </c>
      <c r="F324" s="76"/>
      <c r="G324" s="44"/>
    </row>
    <row r="325" spans="2:7" ht="15" x14ac:dyDescent="0.25">
      <c r="B325" s="54"/>
      <c r="C325" s="51" t="str">
        <f t="shared" si="28"/>
        <v>kanal F12</v>
      </c>
      <c r="D325" s="22" t="s">
        <v>19</v>
      </c>
      <c r="E325" s="78">
        <v>8.5</v>
      </c>
      <c r="F325" s="76"/>
      <c r="G325" s="44"/>
    </row>
    <row r="326" spans="2:7" ht="15" x14ac:dyDescent="0.25">
      <c r="B326" s="54"/>
      <c r="C326" s="51" t="str">
        <f t="shared" si="28"/>
        <v>kanal F16</v>
      </c>
      <c r="D326" s="22" t="s">
        <v>19</v>
      </c>
      <c r="E326" s="78">
        <v>35</v>
      </c>
      <c r="F326" s="76"/>
      <c r="G326" s="44"/>
    </row>
    <row r="327" spans="2:7" ht="15" x14ac:dyDescent="0.25">
      <c r="B327" s="54"/>
      <c r="C327" s="51" t="str">
        <f t="shared" si="28"/>
        <v>kanal F17</v>
      </c>
      <c r="D327" s="22" t="s">
        <v>19</v>
      </c>
      <c r="E327" s="78">
        <v>24</v>
      </c>
      <c r="F327" s="76"/>
      <c r="G327" s="44"/>
    </row>
    <row r="328" spans="2:7" ht="15" x14ac:dyDescent="0.25">
      <c r="B328" s="54"/>
      <c r="C328" s="51" t="str">
        <f t="shared" si="28"/>
        <v>kanal F19</v>
      </c>
      <c r="D328" s="22" t="s">
        <v>19</v>
      </c>
      <c r="E328" s="78">
        <v>20</v>
      </c>
      <c r="F328" s="76"/>
      <c r="G328" s="44"/>
    </row>
    <row r="329" spans="2:7" ht="15" x14ac:dyDescent="0.25">
      <c r="B329" s="54"/>
      <c r="C329" s="43"/>
      <c r="D329" s="22"/>
      <c r="E329" s="78"/>
      <c r="F329" s="76"/>
      <c r="G329" s="44"/>
    </row>
    <row r="330" spans="2:7" ht="45" x14ac:dyDescent="0.25">
      <c r="B330" s="54">
        <v>13</v>
      </c>
      <c r="C330" s="43" t="s">
        <v>55</v>
      </c>
      <c r="D330" s="22" t="s">
        <v>19</v>
      </c>
      <c r="E330" s="78">
        <v>8</v>
      </c>
      <c r="F330" s="76"/>
      <c r="G330" s="44">
        <f t="shared" si="27"/>
        <v>0</v>
      </c>
    </row>
    <row r="331" spans="2:7" ht="15" x14ac:dyDescent="0.25">
      <c r="B331" s="54"/>
      <c r="C331" s="43"/>
      <c r="D331" s="22"/>
      <c r="E331" s="78"/>
      <c r="F331" s="76"/>
      <c r="G331" s="44"/>
    </row>
    <row r="332" spans="2:7" ht="45" x14ac:dyDescent="0.25">
      <c r="B332" s="54">
        <v>14</v>
      </c>
      <c r="C332" s="159" t="s">
        <v>29</v>
      </c>
      <c r="D332" s="166" t="s">
        <v>19</v>
      </c>
      <c r="E332" s="161">
        <v>243.45238095238099</v>
      </c>
      <c r="F332" s="162"/>
      <c r="G332" s="161">
        <f t="shared" si="27"/>
        <v>0</v>
      </c>
    </row>
    <row r="333" spans="2:7" ht="15" x14ac:dyDescent="0.25">
      <c r="B333" s="54"/>
      <c r="C333" s="51" t="str">
        <f>C322</f>
        <v>kanal F7</v>
      </c>
      <c r="D333" s="22" t="s">
        <v>19</v>
      </c>
      <c r="E333" s="78">
        <v>27.797619047619051</v>
      </c>
      <c r="F333" s="76"/>
      <c r="G333" s="44"/>
    </row>
    <row r="334" spans="2:7" ht="15" x14ac:dyDescent="0.25">
      <c r="B334" s="54"/>
      <c r="C334" s="51" t="str">
        <f t="shared" ref="C334:C339" si="29">C323</f>
        <v>kanal F9</v>
      </c>
      <c r="D334" s="22" t="s">
        <v>19</v>
      </c>
      <c r="E334" s="78">
        <v>98.75</v>
      </c>
      <c r="F334" s="76"/>
      <c r="G334" s="44"/>
    </row>
    <row r="335" spans="2:7" ht="15" x14ac:dyDescent="0.25">
      <c r="B335" s="54"/>
      <c r="C335" s="51" t="str">
        <f t="shared" si="29"/>
        <v>kanal F10</v>
      </c>
      <c r="D335" s="22" t="s">
        <v>19</v>
      </c>
      <c r="E335" s="78">
        <v>97.321428571428612</v>
      </c>
      <c r="F335" s="76"/>
      <c r="G335" s="44"/>
    </row>
    <row r="336" spans="2:7" ht="15" x14ac:dyDescent="0.25">
      <c r="B336" s="54"/>
      <c r="C336" s="51" t="str">
        <f t="shared" si="29"/>
        <v>kanal F12</v>
      </c>
      <c r="D336" s="22" t="s">
        <v>19</v>
      </c>
      <c r="E336" s="78">
        <v>4.2559523809523814</v>
      </c>
      <c r="F336" s="76"/>
      <c r="G336" s="44"/>
    </row>
    <row r="337" spans="2:7" ht="15" x14ac:dyDescent="0.25">
      <c r="B337" s="54"/>
      <c r="C337" s="51" t="str">
        <f t="shared" si="29"/>
        <v>kanal F16</v>
      </c>
      <c r="D337" s="22" t="s">
        <v>19</v>
      </c>
      <c r="E337" s="78">
        <v>5.8333333333333393</v>
      </c>
      <c r="F337" s="76"/>
      <c r="G337" s="44"/>
    </row>
    <row r="338" spans="2:7" ht="15" x14ac:dyDescent="0.25">
      <c r="B338" s="54"/>
      <c r="C338" s="51" t="str">
        <f t="shared" si="29"/>
        <v>kanal F17</v>
      </c>
      <c r="D338" s="22" t="s">
        <v>19</v>
      </c>
      <c r="E338" s="78">
        <v>4.5535714285714279</v>
      </c>
      <c r="F338" s="76"/>
      <c r="G338" s="44"/>
    </row>
    <row r="339" spans="2:7" ht="15" x14ac:dyDescent="0.25">
      <c r="B339" s="54"/>
      <c r="C339" s="51" t="str">
        <f t="shared" si="29"/>
        <v>kanal F19</v>
      </c>
      <c r="D339" s="22" t="s">
        <v>19</v>
      </c>
      <c r="E339" s="78">
        <v>4.9404761904761907</v>
      </c>
      <c r="F339" s="76"/>
      <c r="G339" s="44"/>
    </row>
    <row r="340" spans="2:7" ht="15" x14ac:dyDescent="0.25">
      <c r="B340" s="54"/>
      <c r="C340" s="43"/>
      <c r="D340" s="22"/>
      <c r="E340" s="78"/>
      <c r="F340" s="76"/>
      <c r="G340" s="44"/>
    </row>
    <row r="341" spans="2:7" ht="30" x14ac:dyDescent="0.25">
      <c r="B341" s="54">
        <v>15</v>
      </c>
      <c r="C341" s="159" t="s">
        <v>36</v>
      </c>
      <c r="D341" s="166" t="s">
        <v>19</v>
      </c>
      <c r="E341" s="161">
        <v>237.5</v>
      </c>
      <c r="F341" s="162"/>
      <c r="G341" s="161">
        <f t="shared" si="27"/>
        <v>0</v>
      </c>
    </row>
    <row r="342" spans="2:7" ht="15" x14ac:dyDescent="0.25">
      <c r="B342" s="54"/>
      <c r="C342" s="51" t="str">
        <f t="shared" ref="C342:C348" si="30">C151</f>
        <v>kanal F7</v>
      </c>
      <c r="D342" s="22" t="s">
        <v>19</v>
      </c>
      <c r="E342" s="78">
        <v>28</v>
      </c>
      <c r="F342" s="76"/>
      <c r="G342" s="44"/>
    </row>
    <row r="343" spans="2:7" ht="15" x14ac:dyDescent="0.25">
      <c r="B343" s="54"/>
      <c r="C343" s="51" t="str">
        <f t="shared" si="30"/>
        <v>kanal F9</v>
      </c>
      <c r="D343" s="22" t="s">
        <v>19</v>
      </c>
      <c r="E343" s="78">
        <v>82</v>
      </c>
      <c r="F343" s="76"/>
      <c r="G343" s="44"/>
    </row>
    <row r="344" spans="2:7" ht="15" x14ac:dyDescent="0.25">
      <c r="B344" s="54"/>
      <c r="C344" s="51" t="str">
        <f t="shared" si="30"/>
        <v>kanal F10</v>
      </c>
      <c r="D344" s="22" t="s">
        <v>19</v>
      </c>
      <c r="E344" s="78">
        <v>103</v>
      </c>
      <c r="F344" s="76"/>
      <c r="G344" s="44"/>
    </row>
    <row r="345" spans="2:7" ht="15" x14ac:dyDescent="0.25">
      <c r="B345" s="54"/>
      <c r="C345" s="51" t="str">
        <f t="shared" si="30"/>
        <v>kanal F12</v>
      </c>
      <c r="D345" s="22" t="s">
        <v>19</v>
      </c>
      <c r="E345" s="78">
        <v>3</v>
      </c>
      <c r="F345" s="76"/>
      <c r="G345" s="44"/>
    </row>
    <row r="346" spans="2:7" ht="15" x14ac:dyDescent="0.25">
      <c r="B346" s="54"/>
      <c r="C346" s="51" t="str">
        <f t="shared" si="30"/>
        <v>kanal F16</v>
      </c>
      <c r="D346" s="22" t="s">
        <v>19</v>
      </c>
      <c r="E346" s="78">
        <v>9</v>
      </c>
      <c r="F346" s="76"/>
      <c r="G346" s="44"/>
    </row>
    <row r="347" spans="2:7" ht="15" x14ac:dyDescent="0.25">
      <c r="B347" s="54"/>
      <c r="C347" s="51" t="str">
        <f t="shared" si="30"/>
        <v>kanal F17</v>
      </c>
      <c r="D347" s="22" t="s">
        <v>19</v>
      </c>
      <c r="E347" s="78">
        <v>6</v>
      </c>
      <c r="F347" s="76"/>
      <c r="G347" s="44"/>
    </row>
    <row r="348" spans="2:7" ht="15" x14ac:dyDescent="0.25">
      <c r="B348" s="54"/>
      <c r="C348" s="51" t="str">
        <f t="shared" si="30"/>
        <v>kanal F19</v>
      </c>
      <c r="D348" s="22" t="s">
        <v>19</v>
      </c>
      <c r="E348" s="78">
        <v>6.5</v>
      </c>
      <c r="F348" s="76"/>
      <c r="G348" s="44"/>
    </row>
    <row r="349" spans="2:7" ht="15" x14ac:dyDescent="0.25">
      <c r="B349" s="54"/>
      <c r="C349" s="43"/>
      <c r="D349" s="22"/>
      <c r="E349" s="78"/>
      <c r="F349" s="76"/>
      <c r="G349" s="44"/>
    </row>
    <row r="350" spans="2:7" ht="66" x14ac:dyDescent="0.25">
      <c r="B350" s="54">
        <v>16</v>
      </c>
      <c r="C350" s="159" t="s">
        <v>49</v>
      </c>
      <c r="D350" s="166" t="s">
        <v>20</v>
      </c>
      <c r="E350" s="161">
        <v>1187.5</v>
      </c>
      <c r="F350" s="162"/>
      <c r="G350" s="161">
        <f t="shared" si="27"/>
        <v>0</v>
      </c>
    </row>
    <row r="351" spans="2:7" ht="15" x14ac:dyDescent="0.25">
      <c r="B351" s="54"/>
      <c r="C351" s="51" t="str">
        <f>C342</f>
        <v>kanal F7</v>
      </c>
      <c r="D351" t="s">
        <v>20</v>
      </c>
      <c r="E351" s="78">
        <v>140</v>
      </c>
      <c r="F351" s="76"/>
      <c r="G351" s="44"/>
    </row>
    <row r="352" spans="2:7" ht="15" x14ac:dyDescent="0.25">
      <c r="B352" s="54"/>
      <c r="C352" s="51" t="str">
        <f t="shared" ref="C352:C357" si="31">C343</f>
        <v>kanal F9</v>
      </c>
      <c r="D352" t="s">
        <v>20</v>
      </c>
      <c r="E352" s="78">
        <v>410</v>
      </c>
      <c r="F352" s="76"/>
      <c r="G352" s="44"/>
    </row>
    <row r="353" spans="1:7" ht="15" x14ac:dyDescent="0.25">
      <c r="B353" s="54"/>
      <c r="C353" s="51" t="str">
        <f t="shared" si="31"/>
        <v>kanal F10</v>
      </c>
      <c r="D353" t="s">
        <v>20</v>
      </c>
      <c r="E353" s="78">
        <v>515</v>
      </c>
      <c r="F353" s="76"/>
      <c r="G353" s="44"/>
    </row>
    <row r="354" spans="1:7" ht="15" x14ac:dyDescent="0.25">
      <c r="B354" s="54"/>
      <c r="C354" s="51" t="str">
        <f t="shared" si="31"/>
        <v>kanal F12</v>
      </c>
      <c r="D354" t="s">
        <v>20</v>
      </c>
      <c r="E354" s="78">
        <v>15</v>
      </c>
      <c r="F354" s="76"/>
      <c r="G354" s="44"/>
    </row>
    <row r="355" spans="1:7" ht="15" x14ac:dyDescent="0.25">
      <c r="B355" s="54"/>
      <c r="C355" s="51" t="str">
        <f t="shared" si="31"/>
        <v>kanal F16</v>
      </c>
      <c r="D355" t="s">
        <v>20</v>
      </c>
      <c r="E355" s="78">
        <v>45</v>
      </c>
      <c r="F355" s="76"/>
      <c r="G355" s="44"/>
    </row>
    <row r="356" spans="1:7" ht="15" x14ac:dyDescent="0.25">
      <c r="B356" s="54"/>
      <c r="C356" s="51" t="str">
        <f t="shared" si="31"/>
        <v>kanal F17</v>
      </c>
      <c r="D356" t="s">
        <v>20</v>
      </c>
      <c r="E356" s="78">
        <v>30</v>
      </c>
      <c r="F356" s="76"/>
      <c r="G356" s="44"/>
    </row>
    <row r="357" spans="1:7" ht="15" x14ac:dyDescent="0.25">
      <c r="B357" s="54"/>
      <c r="C357" s="51" t="str">
        <f t="shared" si="31"/>
        <v>kanal F19</v>
      </c>
      <c r="D357" t="s">
        <v>20</v>
      </c>
      <c r="E357" s="78">
        <v>32.5</v>
      </c>
      <c r="F357" s="76"/>
      <c r="G357" s="44"/>
    </row>
    <row r="358" spans="1:7" s="65" customFormat="1" ht="15" x14ac:dyDescent="0.25">
      <c r="A358" s="25"/>
      <c r="B358" s="54"/>
      <c r="C358" s="73"/>
      <c r="E358" s="78"/>
      <c r="F358" s="76"/>
      <c r="G358" s="71"/>
    </row>
    <row r="359" spans="1:7" ht="148.5" customHeight="1" x14ac:dyDescent="0.25">
      <c r="B359" s="54">
        <v>17</v>
      </c>
      <c r="C359" s="70" t="s">
        <v>482</v>
      </c>
      <c r="D359" t="s">
        <v>27</v>
      </c>
      <c r="E359" s="78">
        <v>3</v>
      </c>
      <c r="F359" s="76"/>
      <c r="G359" s="71">
        <f t="shared" si="27"/>
        <v>0</v>
      </c>
    </row>
    <row r="360" spans="1:7" s="65" customFormat="1" ht="15" x14ac:dyDescent="0.25">
      <c r="A360" s="25"/>
      <c r="B360" s="54"/>
      <c r="C360" s="70"/>
      <c r="E360" s="67"/>
      <c r="F360" s="35"/>
      <c r="G360" s="71"/>
    </row>
    <row r="361" spans="1:7" x14ac:dyDescent="0.2">
      <c r="C361" s="16" t="s">
        <v>13</v>
      </c>
      <c r="D361" s="1"/>
      <c r="E361" s="3"/>
      <c r="F361" s="3"/>
      <c r="G361" s="7">
        <f>SUM(G150:G359)</f>
        <v>0</v>
      </c>
    </row>
    <row r="363" spans="1:7" x14ac:dyDescent="0.2">
      <c r="B363" s="29" t="s">
        <v>6</v>
      </c>
      <c r="C363" s="11" t="s">
        <v>5</v>
      </c>
    </row>
    <row r="364" spans="1:7" x14ac:dyDescent="0.2">
      <c r="B364" s="29"/>
      <c r="C364" s="11"/>
    </row>
    <row r="365" spans="1:7" ht="93" customHeight="1" x14ac:dyDescent="0.25">
      <c r="B365" s="54">
        <v>1</v>
      </c>
      <c r="C365" s="159" t="s">
        <v>473</v>
      </c>
      <c r="D365" s="160" t="s">
        <v>9</v>
      </c>
      <c r="E365" s="161">
        <v>3737.0000000000005</v>
      </c>
      <c r="F365" s="162"/>
      <c r="G365" s="161">
        <f t="shared" ref="G365" si="32">+E365*F365</f>
        <v>0</v>
      </c>
    </row>
    <row r="366" spans="1:7" ht="15" x14ac:dyDescent="0.25">
      <c r="B366" s="54"/>
      <c r="C366" s="56" t="str">
        <f t="shared" ref="C366:C385" si="33">C296</f>
        <v>kanal F1</v>
      </c>
      <c r="D366" s="75" t="s">
        <v>9</v>
      </c>
      <c r="E366" s="78">
        <v>242.3</v>
      </c>
      <c r="F366" s="38"/>
      <c r="G366" s="44"/>
    </row>
    <row r="367" spans="1:7" ht="15" x14ac:dyDescent="0.25">
      <c r="B367" s="54"/>
      <c r="C367" s="56" t="str">
        <f t="shared" si="33"/>
        <v>kanal F2</v>
      </c>
      <c r="D367" s="75" t="s">
        <v>9</v>
      </c>
      <c r="E367" s="78">
        <v>644.20000000000005</v>
      </c>
      <c r="F367" s="38"/>
      <c r="G367" s="44"/>
    </row>
    <row r="368" spans="1:7" ht="15" x14ac:dyDescent="0.25">
      <c r="B368" s="54"/>
      <c r="C368" s="56" t="str">
        <f t="shared" si="33"/>
        <v>kanal F3</v>
      </c>
      <c r="D368" s="75" t="s">
        <v>9</v>
      </c>
      <c r="E368" s="78">
        <v>227.8</v>
      </c>
      <c r="F368" s="38"/>
      <c r="G368" s="44"/>
    </row>
    <row r="369" spans="2:7" ht="15" x14ac:dyDescent="0.25">
      <c r="B369" s="54"/>
      <c r="C369" s="56" t="str">
        <f t="shared" si="33"/>
        <v>kanal F4</v>
      </c>
      <c r="D369" s="75" t="s">
        <v>9</v>
      </c>
      <c r="E369" s="78">
        <v>175.6</v>
      </c>
      <c r="F369" s="38"/>
      <c r="G369" s="44"/>
    </row>
    <row r="370" spans="2:7" ht="15" x14ac:dyDescent="0.25">
      <c r="B370" s="54"/>
      <c r="C370" s="56" t="str">
        <f t="shared" si="33"/>
        <v>kanal F5</v>
      </c>
      <c r="D370" s="75" t="s">
        <v>9</v>
      </c>
      <c r="E370" s="78">
        <v>92.7</v>
      </c>
      <c r="F370" s="38"/>
      <c r="G370" s="44"/>
    </row>
    <row r="371" spans="2:7" ht="15" x14ac:dyDescent="0.25">
      <c r="B371" s="54"/>
      <c r="C371" s="56" t="str">
        <f t="shared" si="33"/>
        <v>kanal F6</v>
      </c>
      <c r="D371" s="75" t="s">
        <v>9</v>
      </c>
      <c r="E371" s="78">
        <v>97.7</v>
      </c>
      <c r="F371" s="38"/>
      <c r="G371" s="44"/>
    </row>
    <row r="372" spans="2:7" ht="15" x14ac:dyDescent="0.25">
      <c r="B372" s="54"/>
      <c r="C372" s="56" t="str">
        <f t="shared" si="33"/>
        <v>kanal F7</v>
      </c>
      <c r="D372" s="75" t="s">
        <v>9</v>
      </c>
      <c r="E372" s="78">
        <v>148</v>
      </c>
      <c r="F372" s="38"/>
      <c r="G372" s="44"/>
    </row>
    <row r="373" spans="2:7" ht="15" x14ac:dyDescent="0.25">
      <c r="B373" s="54"/>
      <c r="C373" s="56" t="str">
        <f t="shared" si="33"/>
        <v>kanal F8</v>
      </c>
      <c r="D373" s="75" t="s">
        <v>9</v>
      </c>
      <c r="E373" s="78">
        <v>57.5</v>
      </c>
      <c r="F373" s="38"/>
      <c r="G373" s="44"/>
    </row>
    <row r="374" spans="2:7" ht="15" x14ac:dyDescent="0.25">
      <c r="B374" s="54"/>
      <c r="C374" s="56" t="str">
        <f t="shared" si="33"/>
        <v>kanal F9</v>
      </c>
      <c r="D374" s="75" t="s">
        <v>9</v>
      </c>
      <c r="E374" s="78">
        <v>644.6</v>
      </c>
      <c r="F374" s="38"/>
      <c r="G374" s="44"/>
    </row>
    <row r="375" spans="2:7" ht="15" x14ac:dyDescent="0.25">
      <c r="B375" s="54"/>
      <c r="C375" s="56" t="str">
        <f t="shared" si="33"/>
        <v>kanal F10</v>
      </c>
      <c r="D375" s="75" t="s">
        <v>9</v>
      </c>
      <c r="E375" s="78">
        <v>326.10000000000002</v>
      </c>
      <c r="F375" s="38"/>
      <c r="G375" s="44"/>
    </row>
    <row r="376" spans="2:7" ht="15" x14ac:dyDescent="0.25">
      <c r="B376" s="54"/>
      <c r="C376" s="56" t="str">
        <f t="shared" si="33"/>
        <v>kanal F11</v>
      </c>
      <c r="D376" s="75" t="s">
        <v>9</v>
      </c>
      <c r="E376" s="78">
        <v>724.9</v>
      </c>
      <c r="F376" s="38"/>
      <c r="G376" s="44"/>
    </row>
    <row r="377" spans="2:7" ht="15" x14ac:dyDescent="0.25">
      <c r="B377" s="54"/>
      <c r="C377" s="56" t="str">
        <f t="shared" si="33"/>
        <v>kanal F12</v>
      </c>
      <c r="D377" s="75" t="s">
        <v>9</v>
      </c>
      <c r="E377" s="78">
        <v>96.5</v>
      </c>
      <c r="F377" s="38"/>
      <c r="G377" s="44"/>
    </row>
    <row r="378" spans="2:7" ht="15" x14ac:dyDescent="0.25">
      <c r="B378" s="54"/>
      <c r="C378" s="56" t="str">
        <f t="shared" si="33"/>
        <v>kanal F13</v>
      </c>
      <c r="D378" s="75" t="s">
        <v>9</v>
      </c>
      <c r="E378" s="78">
        <v>54</v>
      </c>
      <c r="F378" s="38"/>
      <c r="G378" s="44"/>
    </row>
    <row r="379" spans="2:7" ht="15" x14ac:dyDescent="0.25">
      <c r="B379" s="54"/>
      <c r="C379" s="56" t="str">
        <f t="shared" si="33"/>
        <v>kanal F14</v>
      </c>
      <c r="D379" s="75" t="s">
        <v>9</v>
      </c>
      <c r="E379" s="78">
        <v>30.5</v>
      </c>
      <c r="F379" s="38"/>
      <c r="G379" s="44"/>
    </row>
    <row r="380" spans="2:7" ht="15" x14ac:dyDescent="0.25">
      <c r="B380" s="54"/>
      <c r="C380" s="56" t="str">
        <f t="shared" si="33"/>
        <v>kanal F15</v>
      </c>
      <c r="D380" s="75" t="s">
        <v>9</v>
      </c>
      <c r="E380" s="78">
        <v>34.799999999999997</v>
      </c>
      <c r="F380" s="38"/>
      <c r="G380" s="44"/>
    </row>
    <row r="381" spans="2:7" ht="15" x14ac:dyDescent="0.25">
      <c r="B381" s="54"/>
      <c r="C381" s="56" t="str">
        <f t="shared" si="33"/>
        <v>kanal F16</v>
      </c>
      <c r="D381" s="75" t="s">
        <v>9</v>
      </c>
      <c r="E381" s="78">
        <v>25.2</v>
      </c>
      <c r="F381" s="38"/>
      <c r="G381" s="44"/>
    </row>
    <row r="382" spans="2:7" ht="15" x14ac:dyDescent="0.25">
      <c r="B382" s="54"/>
      <c r="C382" s="56" t="str">
        <f t="shared" si="33"/>
        <v>kanal F17</v>
      </c>
      <c r="D382" s="75" t="s">
        <v>9</v>
      </c>
      <c r="E382" s="78">
        <v>16.5</v>
      </c>
      <c r="F382" s="38"/>
      <c r="G382" s="44"/>
    </row>
    <row r="383" spans="2:7" ht="15" x14ac:dyDescent="0.25">
      <c r="B383" s="54"/>
      <c r="C383" s="56" t="str">
        <f t="shared" si="33"/>
        <v>kanal F18</v>
      </c>
      <c r="D383" s="75" t="s">
        <v>9</v>
      </c>
      <c r="E383" s="78">
        <v>31.3</v>
      </c>
      <c r="F383" s="38"/>
      <c r="G383" s="44"/>
    </row>
    <row r="384" spans="2:7" ht="15" x14ac:dyDescent="0.25">
      <c r="B384" s="54"/>
      <c r="C384" s="56" t="str">
        <f t="shared" si="33"/>
        <v>kanal F19</v>
      </c>
      <c r="D384" s="75" t="s">
        <v>9</v>
      </c>
      <c r="E384" s="78">
        <v>36.299999999999997</v>
      </c>
      <c r="F384" s="38"/>
      <c r="G384" s="44"/>
    </row>
    <row r="385" spans="2:7" ht="15" x14ac:dyDescent="0.25">
      <c r="B385" s="54"/>
      <c r="C385" s="56" t="str">
        <f t="shared" si="33"/>
        <v>kanal F20</v>
      </c>
      <c r="D385" s="75" t="s">
        <v>9</v>
      </c>
      <c r="E385" s="78">
        <v>30.5</v>
      </c>
      <c r="F385" s="38"/>
      <c r="G385" s="44"/>
    </row>
    <row r="386" spans="2:7" ht="15" x14ac:dyDescent="0.25">
      <c r="B386" s="54"/>
      <c r="C386" s="43"/>
      <c r="D386" s="75"/>
      <c r="E386" s="78"/>
      <c r="F386" s="38"/>
      <c r="G386" s="44"/>
    </row>
    <row r="387" spans="2:7" ht="92.25" customHeight="1" x14ac:dyDescent="0.25">
      <c r="B387" s="54">
        <v>2</v>
      </c>
      <c r="C387" s="43" t="s">
        <v>38</v>
      </c>
      <c r="D387" s="75"/>
      <c r="E387" s="78"/>
      <c r="F387" s="19"/>
      <c r="G387" s="44"/>
    </row>
    <row r="388" spans="2:7" ht="15" x14ac:dyDescent="0.25">
      <c r="B388" s="54"/>
      <c r="C388" s="49" t="s">
        <v>43</v>
      </c>
      <c r="D388" s="75" t="s">
        <v>10</v>
      </c>
      <c r="E388" s="78">
        <v>10</v>
      </c>
      <c r="F388" s="38"/>
      <c r="G388" s="44">
        <f>+E388*F388</f>
        <v>0</v>
      </c>
    </row>
    <row r="389" spans="2:7" ht="15" x14ac:dyDescent="0.25">
      <c r="B389" s="54"/>
      <c r="C389" s="49" t="s">
        <v>44</v>
      </c>
      <c r="D389" s="75" t="s">
        <v>10</v>
      </c>
      <c r="E389" s="78">
        <v>66</v>
      </c>
      <c r="F389" s="38"/>
      <c r="G389" s="44">
        <f>+E389*F389</f>
        <v>0</v>
      </c>
    </row>
    <row r="390" spans="2:7" ht="15" x14ac:dyDescent="0.25">
      <c r="B390" s="54"/>
      <c r="C390" s="49" t="s">
        <v>45</v>
      </c>
      <c r="D390" s="75" t="s">
        <v>10</v>
      </c>
      <c r="E390" s="78">
        <v>37</v>
      </c>
      <c r="F390" s="38"/>
      <c r="G390" s="44">
        <f>+E390*F390</f>
        <v>0</v>
      </c>
    </row>
    <row r="391" spans="2:7" ht="15" x14ac:dyDescent="0.25">
      <c r="B391" s="54"/>
      <c r="C391" s="49" t="s">
        <v>46</v>
      </c>
      <c r="D391" s="75" t="s">
        <v>10</v>
      </c>
      <c r="E391" s="78">
        <v>8</v>
      </c>
      <c r="F391" s="38"/>
      <c r="G391" s="44">
        <f>+E391*F391</f>
        <v>0</v>
      </c>
    </row>
    <row r="392" spans="2:7" ht="15" x14ac:dyDescent="0.25">
      <c r="B392" s="54"/>
      <c r="C392" s="49" t="s">
        <v>51</v>
      </c>
      <c r="D392" s="75" t="s">
        <v>10</v>
      </c>
      <c r="E392" s="78">
        <v>8</v>
      </c>
      <c r="F392" s="38"/>
      <c r="G392" s="44">
        <f>+E392*F392</f>
        <v>0</v>
      </c>
    </row>
    <row r="393" spans="2:7" ht="15" x14ac:dyDescent="0.25">
      <c r="B393" s="54"/>
      <c r="C393" s="49"/>
      <c r="D393" s="75"/>
      <c r="E393" s="78"/>
      <c r="F393" s="38"/>
      <c r="G393" s="44"/>
    </row>
    <row r="394" spans="2:7" ht="92.25" customHeight="1" x14ac:dyDescent="0.25">
      <c r="B394" s="54">
        <v>3</v>
      </c>
      <c r="C394" s="43" t="s">
        <v>242</v>
      </c>
      <c r="D394" s="75"/>
      <c r="E394" s="78"/>
      <c r="F394" s="38"/>
      <c r="G394" s="44"/>
    </row>
    <row r="395" spans="2:7" ht="15" x14ac:dyDescent="0.25">
      <c r="B395" s="54"/>
      <c r="C395" s="49" t="s">
        <v>243</v>
      </c>
      <c r="D395" s="75" t="s">
        <v>10</v>
      </c>
      <c r="E395" s="78">
        <v>4</v>
      </c>
      <c r="F395" s="38"/>
      <c r="G395" s="44">
        <f t="shared" ref="G395:G396" si="34">+E395*F395</f>
        <v>0</v>
      </c>
    </row>
    <row r="396" spans="2:7" ht="15" x14ac:dyDescent="0.25">
      <c r="B396" s="54"/>
      <c r="C396" s="49" t="s">
        <v>244</v>
      </c>
      <c r="D396" s="75" t="s">
        <v>10</v>
      </c>
      <c r="E396" s="78">
        <v>2</v>
      </c>
      <c r="F396" s="38"/>
      <c r="G396" s="44">
        <f t="shared" si="34"/>
        <v>0</v>
      </c>
    </row>
    <row r="397" spans="2:7" ht="15" x14ac:dyDescent="0.25">
      <c r="B397" s="54"/>
      <c r="C397" s="43"/>
      <c r="D397" s="75"/>
      <c r="E397" s="78"/>
      <c r="F397" s="38"/>
      <c r="G397" s="44"/>
    </row>
    <row r="398" spans="2:7" ht="90" x14ac:dyDescent="0.25">
      <c r="B398" s="54">
        <v>4</v>
      </c>
      <c r="C398" s="43" t="s">
        <v>267</v>
      </c>
      <c r="D398" s="75" t="s">
        <v>10</v>
      </c>
      <c r="E398" s="78">
        <v>135</v>
      </c>
      <c r="F398" s="38"/>
      <c r="G398" s="44">
        <f>+E398*F398</f>
        <v>0</v>
      </c>
    </row>
    <row r="399" spans="2:7" ht="15" x14ac:dyDescent="0.25">
      <c r="B399" s="54"/>
      <c r="C399" s="43"/>
      <c r="D399" s="75"/>
      <c r="E399" s="78"/>
      <c r="F399" s="38"/>
      <c r="G399" s="44"/>
    </row>
    <row r="400" spans="2:7" ht="30" x14ac:dyDescent="0.25">
      <c r="B400" s="54">
        <v>5</v>
      </c>
      <c r="C400" s="43" t="s">
        <v>245</v>
      </c>
      <c r="D400" s="75" t="s">
        <v>10</v>
      </c>
      <c r="E400" s="78">
        <v>16</v>
      </c>
      <c r="F400" s="38"/>
      <c r="G400" s="44">
        <f>+E400*F400</f>
        <v>0</v>
      </c>
    </row>
    <row r="401" spans="1:7" s="82" customFormat="1" ht="15" x14ac:dyDescent="0.25">
      <c r="A401" s="84"/>
      <c r="B401" s="54"/>
      <c r="C401" s="77"/>
      <c r="D401" s="75"/>
      <c r="E401" s="78"/>
      <c r="F401" s="76"/>
      <c r="G401" s="78"/>
    </row>
    <row r="402" spans="1:7" s="82" customFormat="1" ht="90" x14ac:dyDescent="0.25">
      <c r="A402" s="84"/>
      <c r="B402" s="54">
        <v>6</v>
      </c>
      <c r="C402" s="57" t="s">
        <v>464</v>
      </c>
      <c r="D402" s="156"/>
      <c r="E402" s="78"/>
      <c r="F402" s="76"/>
      <c r="G402" s="78"/>
    </row>
    <row r="403" spans="1:7" s="82" customFormat="1" ht="30" x14ac:dyDescent="0.25">
      <c r="A403" s="84"/>
      <c r="B403" s="54"/>
      <c r="C403" s="57" t="s">
        <v>57</v>
      </c>
      <c r="D403" s="75" t="s">
        <v>47</v>
      </c>
      <c r="E403" s="78">
        <v>0.25</v>
      </c>
      <c r="F403" s="76"/>
      <c r="G403" s="78">
        <f t="shared" ref="G403:G440" si="35">+E403*F403</f>
        <v>0</v>
      </c>
    </row>
    <row r="404" spans="1:7" s="82" customFormat="1" ht="15" x14ac:dyDescent="0.25">
      <c r="A404" s="84"/>
      <c r="B404" s="54"/>
      <c r="C404" s="58" t="s">
        <v>370</v>
      </c>
      <c r="D404" s="79" t="s">
        <v>10</v>
      </c>
      <c r="E404" s="78">
        <v>1</v>
      </c>
      <c r="F404" s="76"/>
      <c r="G404" s="78">
        <f t="shared" si="35"/>
        <v>0</v>
      </c>
    </row>
    <row r="405" spans="1:7" s="82" customFormat="1" ht="60" x14ac:dyDescent="0.25">
      <c r="A405" s="84"/>
      <c r="B405" s="54"/>
      <c r="C405" s="58" t="s">
        <v>474</v>
      </c>
      <c r="D405" s="75" t="s">
        <v>27</v>
      </c>
      <c r="E405" s="78">
        <v>1</v>
      </c>
      <c r="F405" s="76"/>
      <c r="G405" s="78">
        <f t="shared" si="35"/>
        <v>0</v>
      </c>
    </row>
    <row r="406" spans="1:7" s="82" customFormat="1" ht="45" x14ac:dyDescent="0.25">
      <c r="A406" s="84"/>
      <c r="B406" s="54"/>
      <c r="C406" s="58" t="s">
        <v>58</v>
      </c>
      <c r="D406" s="75" t="s">
        <v>47</v>
      </c>
      <c r="E406" s="78">
        <v>0.2</v>
      </c>
      <c r="F406" s="76"/>
      <c r="G406" s="78">
        <f t="shared" si="35"/>
        <v>0</v>
      </c>
    </row>
    <row r="407" spans="1:7" s="82" customFormat="1" ht="30" x14ac:dyDescent="0.25">
      <c r="A407" s="84"/>
      <c r="B407" s="54"/>
      <c r="C407" s="59" t="s">
        <v>475</v>
      </c>
      <c r="D407" s="53" t="s">
        <v>47</v>
      </c>
      <c r="E407" s="78">
        <v>0.35</v>
      </c>
      <c r="F407" s="76"/>
      <c r="G407" s="78">
        <f t="shared" si="35"/>
        <v>0</v>
      </c>
    </row>
    <row r="408" spans="1:7" s="82" customFormat="1" ht="15" x14ac:dyDescent="0.25">
      <c r="A408" s="84"/>
      <c r="B408" s="54"/>
      <c r="C408" s="79"/>
      <c r="D408" s="75"/>
      <c r="E408" s="78"/>
      <c r="F408" s="76"/>
      <c r="G408" s="78"/>
    </row>
    <row r="409" spans="1:7" s="82" customFormat="1" ht="45" x14ac:dyDescent="0.25">
      <c r="A409" s="84"/>
      <c r="B409" s="54">
        <v>7</v>
      </c>
      <c r="C409" s="59" t="s">
        <v>59</v>
      </c>
      <c r="D409" s="53"/>
      <c r="E409" s="78"/>
      <c r="F409" s="76"/>
      <c r="G409" s="78"/>
    </row>
    <row r="410" spans="1:7" s="82" customFormat="1" ht="60" x14ac:dyDescent="0.25">
      <c r="A410" s="84"/>
      <c r="B410" s="54"/>
      <c r="C410" s="60" t="s">
        <v>371</v>
      </c>
      <c r="D410" s="79" t="s">
        <v>10</v>
      </c>
      <c r="E410" s="78">
        <v>1</v>
      </c>
      <c r="F410" s="76"/>
      <c r="G410" s="78">
        <f t="shared" si="35"/>
        <v>0</v>
      </c>
    </row>
    <row r="411" spans="1:7" s="82" customFormat="1" ht="30" x14ac:dyDescent="0.25">
      <c r="A411" s="84"/>
      <c r="B411" s="54"/>
      <c r="C411" s="60" t="s">
        <v>463</v>
      </c>
      <c r="D411" s="79" t="s">
        <v>27</v>
      </c>
      <c r="E411" s="78">
        <v>1</v>
      </c>
      <c r="F411" s="76"/>
      <c r="G411" s="78">
        <f t="shared" si="35"/>
        <v>0</v>
      </c>
    </row>
    <row r="412" spans="1:7" s="82" customFormat="1" ht="15" x14ac:dyDescent="0.25">
      <c r="A412" s="84"/>
      <c r="B412" s="54"/>
      <c r="C412" s="79" t="s">
        <v>60</v>
      </c>
      <c r="D412" s="79" t="s">
        <v>10</v>
      </c>
      <c r="E412" s="78">
        <v>1</v>
      </c>
      <c r="F412" s="76"/>
      <c r="G412" s="78">
        <f t="shared" si="35"/>
        <v>0</v>
      </c>
    </row>
    <row r="413" spans="1:7" s="82" customFormat="1" ht="15" x14ac:dyDescent="0.25">
      <c r="A413" s="84"/>
      <c r="B413" s="54"/>
      <c r="C413" s="79" t="s">
        <v>372</v>
      </c>
      <c r="D413" s="79" t="s">
        <v>10</v>
      </c>
      <c r="E413" s="78">
        <v>1</v>
      </c>
      <c r="F413" s="76"/>
      <c r="G413" s="78">
        <f t="shared" si="35"/>
        <v>0</v>
      </c>
    </row>
    <row r="414" spans="1:7" s="82" customFormat="1" ht="15" x14ac:dyDescent="0.25">
      <c r="A414" s="84"/>
      <c r="B414" s="54"/>
      <c r="C414" s="60" t="s">
        <v>61</v>
      </c>
      <c r="D414" s="79" t="s">
        <v>9</v>
      </c>
      <c r="E414" s="78">
        <v>4.5999999999999996</v>
      </c>
      <c r="F414" s="76"/>
      <c r="G414" s="78">
        <f t="shared" si="35"/>
        <v>0</v>
      </c>
    </row>
    <row r="415" spans="1:7" s="82" customFormat="1" ht="15" x14ac:dyDescent="0.25">
      <c r="A415" s="84"/>
      <c r="B415" s="54"/>
      <c r="C415" s="79" t="s">
        <v>62</v>
      </c>
      <c r="D415" s="79" t="s">
        <v>10</v>
      </c>
      <c r="E415" s="78">
        <v>7</v>
      </c>
      <c r="F415" s="76"/>
      <c r="G415" s="78">
        <f t="shared" si="35"/>
        <v>0</v>
      </c>
    </row>
    <row r="416" spans="1:7" s="82" customFormat="1" ht="30" x14ac:dyDescent="0.25">
      <c r="A416" s="84"/>
      <c r="B416" s="54"/>
      <c r="C416" s="79" t="s">
        <v>63</v>
      </c>
      <c r="D416" s="79" t="s">
        <v>10</v>
      </c>
      <c r="E416" s="78">
        <v>2</v>
      </c>
      <c r="F416" s="76"/>
      <c r="G416" s="78">
        <f t="shared" si="35"/>
        <v>0</v>
      </c>
    </row>
    <row r="417" spans="1:7" s="82" customFormat="1" ht="15" x14ac:dyDescent="0.25">
      <c r="A417" s="84"/>
      <c r="B417" s="54"/>
      <c r="C417" s="79" t="s">
        <v>64</v>
      </c>
      <c r="D417" s="79" t="s">
        <v>10</v>
      </c>
      <c r="E417" s="78">
        <v>2</v>
      </c>
      <c r="F417" s="76"/>
      <c r="G417" s="78">
        <f t="shared" si="35"/>
        <v>0</v>
      </c>
    </row>
    <row r="418" spans="1:7" s="82" customFormat="1" ht="15" x14ac:dyDescent="0.25">
      <c r="A418" s="84"/>
      <c r="B418" s="54"/>
      <c r="C418" s="79" t="s">
        <v>65</v>
      </c>
      <c r="D418" s="79" t="s">
        <v>10</v>
      </c>
      <c r="E418" s="78">
        <v>1</v>
      </c>
      <c r="F418" s="76"/>
      <c r="G418" s="78">
        <f t="shared" si="35"/>
        <v>0</v>
      </c>
    </row>
    <row r="419" spans="1:7" s="82" customFormat="1" ht="15" x14ac:dyDescent="0.25">
      <c r="A419" s="84"/>
      <c r="B419" s="54"/>
      <c r="C419" s="79" t="s">
        <v>66</v>
      </c>
      <c r="D419" s="79" t="s">
        <v>10</v>
      </c>
      <c r="E419" s="78">
        <v>2</v>
      </c>
      <c r="F419" s="76"/>
      <c r="G419" s="78">
        <f t="shared" si="35"/>
        <v>0</v>
      </c>
    </row>
    <row r="420" spans="1:7" s="82" customFormat="1" ht="75" x14ac:dyDescent="0.25">
      <c r="A420" s="84"/>
      <c r="B420" s="54"/>
      <c r="C420" s="79" t="s">
        <v>476</v>
      </c>
      <c r="D420" s="79" t="s">
        <v>27</v>
      </c>
      <c r="E420" s="78">
        <v>2</v>
      </c>
      <c r="F420" s="76"/>
      <c r="G420" s="78">
        <f t="shared" si="35"/>
        <v>0</v>
      </c>
    </row>
    <row r="421" spans="1:7" s="82" customFormat="1" ht="30" x14ac:dyDescent="0.25">
      <c r="A421" s="84"/>
      <c r="B421" s="54"/>
      <c r="C421" s="79" t="s">
        <v>373</v>
      </c>
      <c r="D421" s="79" t="s">
        <v>10</v>
      </c>
      <c r="E421" s="78">
        <v>4</v>
      </c>
      <c r="F421" s="76"/>
      <c r="G421" s="78">
        <f t="shared" si="35"/>
        <v>0</v>
      </c>
    </row>
    <row r="422" spans="1:7" s="82" customFormat="1" ht="30" x14ac:dyDescent="0.25">
      <c r="A422" s="84"/>
      <c r="B422" s="54"/>
      <c r="C422" s="79" t="s">
        <v>67</v>
      </c>
      <c r="D422" s="75" t="s">
        <v>27</v>
      </c>
      <c r="E422" s="78">
        <v>1</v>
      </c>
      <c r="F422" s="76"/>
      <c r="G422" s="78">
        <f t="shared" si="35"/>
        <v>0</v>
      </c>
    </row>
    <row r="423" spans="1:7" s="82" customFormat="1" ht="15" x14ac:dyDescent="0.25">
      <c r="A423" s="84"/>
      <c r="B423" s="54"/>
      <c r="C423" s="77"/>
      <c r="D423" s="75"/>
      <c r="E423" s="78"/>
      <c r="F423" s="76"/>
      <c r="G423" s="78"/>
    </row>
    <row r="424" spans="1:7" s="82" customFormat="1" ht="90" x14ac:dyDescent="0.25">
      <c r="A424" s="84"/>
      <c r="B424" s="54">
        <v>8</v>
      </c>
      <c r="C424" s="57" t="s">
        <v>465</v>
      </c>
      <c r="D424" s="156"/>
      <c r="E424" s="78"/>
      <c r="F424" s="76"/>
      <c r="G424" s="78"/>
    </row>
    <row r="425" spans="1:7" s="82" customFormat="1" ht="30" x14ac:dyDescent="0.25">
      <c r="A425" s="84"/>
      <c r="B425" s="54"/>
      <c r="C425" s="57" t="s">
        <v>57</v>
      </c>
      <c r="D425" s="75" t="s">
        <v>47</v>
      </c>
      <c r="E425" s="78">
        <v>0.5</v>
      </c>
      <c r="F425" s="76"/>
      <c r="G425" s="78">
        <f t="shared" si="35"/>
        <v>0</v>
      </c>
    </row>
    <row r="426" spans="1:7" s="82" customFormat="1" ht="15" x14ac:dyDescent="0.25">
      <c r="A426" s="84"/>
      <c r="B426" s="54"/>
      <c r="C426" s="58" t="s">
        <v>374</v>
      </c>
      <c r="D426" s="79" t="s">
        <v>10</v>
      </c>
      <c r="E426" s="78">
        <v>2</v>
      </c>
      <c r="F426" s="76"/>
      <c r="G426" s="78">
        <f t="shared" si="35"/>
        <v>0</v>
      </c>
    </row>
    <row r="427" spans="1:7" s="82" customFormat="1" ht="60" x14ac:dyDescent="0.25">
      <c r="A427" s="84"/>
      <c r="B427" s="54"/>
      <c r="C427" s="58" t="s">
        <v>480</v>
      </c>
      <c r="D427" s="75" t="s">
        <v>27</v>
      </c>
      <c r="E427" s="78">
        <v>2</v>
      </c>
      <c r="F427" s="76"/>
      <c r="G427" s="78">
        <f t="shared" si="35"/>
        <v>0</v>
      </c>
    </row>
    <row r="428" spans="1:7" s="82" customFormat="1" ht="45" x14ac:dyDescent="0.25">
      <c r="A428" s="84"/>
      <c r="B428" s="54"/>
      <c r="C428" s="58" t="s">
        <v>58</v>
      </c>
      <c r="D428" s="75" t="s">
        <v>47</v>
      </c>
      <c r="E428" s="78">
        <v>0.4</v>
      </c>
      <c r="F428" s="76"/>
      <c r="G428" s="78">
        <f t="shared" si="35"/>
        <v>0</v>
      </c>
    </row>
    <row r="429" spans="1:7" s="82" customFormat="1" ht="30" x14ac:dyDescent="0.25">
      <c r="A429" s="84"/>
      <c r="B429" s="54"/>
      <c r="C429" s="59" t="s">
        <v>375</v>
      </c>
      <c r="D429" s="53" t="s">
        <v>47</v>
      </c>
      <c r="E429" s="78">
        <v>0.7</v>
      </c>
      <c r="F429" s="76"/>
      <c r="G429" s="78">
        <f t="shared" si="35"/>
        <v>0</v>
      </c>
    </row>
    <row r="430" spans="1:7" s="82" customFormat="1" ht="15" x14ac:dyDescent="0.25">
      <c r="A430" s="84"/>
      <c r="B430" s="54"/>
      <c r="C430" s="60" t="s">
        <v>61</v>
      </c>
      <c r="D430" s="157" t="s">
        <v>9</v>
      </c>
      <c r="E430" s="78">
        <v>12</v>
      </c>
      <c r="F430" s="76"/>
      <c r="G430" s="78">
        <f t="shared" si="35"/>
        <v>0</v>
      </c>
    </row>
    <row r="431" spans="1:7" s="82" customFormat="1" ht="15" x14ac:dyDescent="0.25">
      <c r="A431" s="84"/>
      <c r="B431" s="54"/>
      <c r="C431" s="79" t="s">
        <v>378</v>
      </c>
      <c r="D431" s="157" t="s">
        <v>10</v>
      </c>
      <c r="E431" s="78">
        <v>4</v>
      </c>
      <c r="F431" s="76"/>
      <c r="G431" s="78">
        <f t="shared" si="35"/>
        <v>0</v>
      </c>
    </row>
    <row r="432" spans="1:7" s="82" customFormat="1" ht="15" x14ac:dyDescent="0.25">
      <c r="A432" s="84"/>
      <c r="B432" s="54"/>
      <c r="C432" s="79" t="s">
        <v>66</v>
      </c>
      <c r="D432" s="157" t="s">
        <v>10</v>
      </c>
      <c r="E432" s="78">
        <v>8</v>
      </c>
      <c r="F432" s="76"/>
      <c r="G432" s="78">
        <f t="shared" si="35"/>
        <v>0</v>
      </c>
    </row>
    <row r="433" spans="1:10" s="82" customFormat="1" ht="15" x14ac:dyDescent="0.25">
      <c r="A433" s="84"/>
      <c r="B433" s="54"/>
      <c r="C433" s="79" t="s">
        <v>62</v>
      </c>
      <c r="D433" s="157" t="s">
        <v>10</v>
      </c>
      <c r="E433" s="78">
        <v>4</v>
      </c>
      <c r="F433" s="76"/>
      <c r="G433" s="78">
        <f t="shared" si="35"/>
        <v>0</v>
      </c>
    </row>
    <row r="434" spans="1:10" s="82" customFormat="1" ht="15" x14ac:dyDescent="0.25">
      <c r="A434" s="84"/>
      <c r="B434" s="54"/>
      <c r="C434" s="79" t="s">
        <v>379</v>
      </c>
      <c r="D434" s="157" t="s">
        <v>10</v>
      </c>
      <c r="E434" s="78">
        <v>4</v>
      </c>
      <c r="F434" s="76"/>
      <c r="G434" s="78">
        <f t="shared" si="35"/>
        <v>0</v>
      </c>
    </row>
    <row r="435" spans="1:10" s="82" customFormat="1" ht="15" x14ac:dyDescent="0.25">
      <c r="A435" s="84"/>
      <c r="B435" s="54"/>
      <c r="C435" s="60" t="s">
        <v>380</v>
      </c>
      <c r="D435" s="157" t="s">
        <v>9</v>
      </c>
      <c r="E435" s="78">
        <v>6</v>
      </c>
      <c r="F435" s="76"/>
      <c r="G435" s="78">
        <f t="shared" si="35"/>
        <v>0</v>
      </c>
    </row>
    <row r="436" spans="1:10" s="82" customFormat="1" ht="15" x14ac:dyDescent="0.25">
      <c r="A436" s="84"/>
      <c r="B436" s="54"/>
      <c r="C436" s="79" t="s">
        <v>381</v>
      </c>
      <c r="D436" s="157" t="s">
        <v>10</v>
      </c>
      <c r="E436" s="78">
        <v>4</v>
      </c>
      <c r="F436" s="76"/>
      <c r="G436" s="78">
        <f t="shared" si="35"/>
        <v>0</v>
      </c>
    </row>
    <row r="437" spans="1:10" s="82" customFormat="1" ht="15" x14ac:dyDescent="0.25">
      <c r="A437" s="84"/>
      <c r="B437" s="54"/>
      <c r="C437" s="79" t="s">
        <v>382</v>
      </c>
      <c r="D437" s="157" t="s">
        <v>10</v>
      </c>
      <c r="E437" s="78">
        <v>2</v>
      </c>
      <c r="F437" s="76"/>
      <c r="G437" s="78">
        <f t="shared" si="35"/>
        <v>0</v>
      </c>
    </row>
    <row r="438" spans="1:10" s="82" customFormat="1" ht="30" x14ac:dyDescent="0.25">
      <c r="A438" s="84"/>
      <c r="B438" s="54"/>
      <c r="C438" s="60" t="s">
        <v>463</v>
      </c>
      <c r="D438" s="79" t="s">
        <v>27</v>
      </c>
      <c r="E438" s="78">
        <v>2</v>
      </c>
      <c r="F438" s="76"/>
      <c r="G438" s="78">
        <f t="shared" si="35"/>
        <v>0</v>
      </c>
    </row>
    <row r="439" spans="1:10" s="82" customFormat="1" ht="15" x14ac:dyDescent="0.25">
      <c r="A439" s="84"/>
      <c r="B439" s="54"/>
      <c r="C439" s="77"/>
      <c r="D439" s="75"/>
      <c r="E439" s="78"/>
      <c r="F439" s="76"/>
      <c r="G439" s="78"/>
    </row>
    <row r="440" spans="1:10" s="82" customFormat="1" ht="30" x14ac:dyDescent="0.25">
      <c r="A440" s="84"/>
      <c r="B440" s="54">
        <v>9</v>
      </c>
      <c r="C440" s="77" t="s">
        <v>477</v>
      </c>
      <c r="D440" s="75" t="s">
        <v>27</v>
      </c>
      <c r="E440" s="78">
        <v>2</v>
      </c>
      <c r="F440" s="76"/>
      <c r="G440" s="78">
        <f t="shared" si="35"/>
        <v>0</v>
      </c>
    </row>
    <row r="441" spans="1:10" s="82" customFormat="1" ht="15" x14ac:dyDescent="0.25">
      <c r="A441" s="84"/>
      <c r="B441" s="54"/>
      <c r="C441" s="77" t="s">
        <v>376</v>
      </c>
      <c r="D441" s="75"/>
      <c r="E441" s="78"/>
      <c r="F441" s="76"/>
      <c r="G441" s="78"/>
    </row>
    <row r="442" spans="1:10" s="82" customFormat="1" ht="30" x14ac:dyDescent="0.25">
      <c r="A442" s="84"/>
      <c r="B442" s="54"/>
      <c r="C442" s="77" t="s">
        <v>478</v>
      </c>
      <c r="D442" s="75"/>
      <c r="E442" s="78"/>
      <c r="F442" s="76"/>
      <c r="G442" s="78"/>
    </row>
    <row r="443" spans="1:10" s="82" customFormat="1" ht="30" x14ac:dyDescent="0.25">
      <c r="A443" s="84"/>
      <c r="B443" s="54"/>
      <c r="C443" s="77" t="s">
        <v>466</v>
      </c>
      <c r="D443" s="75"/>
      <c r="E443" s="78"/>
      <c r="F443" s="76"/>
      <c r="G443" s="78"/>
    </row>
    <row r="444" spans="1:10" s="82" customFormat="1" ht="30" x14ac:dyDescent="0.25">
      <c r="A444" s="84"/>
      <c r="B444" s="54"/>
      <c r="C444" s="77" t="s">
        <v>479</v>
      </c>
      <c r="D444" s="75"/>
      <c r="E444" s="78"/>
      <c r="F444" s="76"/>
      <c r="G444" s="78"/>
    </row>
    <row r="445" spans="1:10" ht="15" x14ac:dyDescent="0.2">
      <c r="B445" s="54"/>
      <c r="D445" s="158"/>
      <c r="F445" s="4"/>
      <c r="G445" s="5"/>
    </row>
    <row r="446" spans="1:10" x14ac:dyDescent="0.2">
      <c r="C446" s="16" t="s">
        <v>14</v>
      </c>
      <c r="D446" s="1"/>
      <c r="E446" s="3"/>
      <c r="F446" s="3"/>
      <c r="G446" s="7">
        <f>SUM(G365:G445)</f>
        <v>0</v>
      </c>
    </row>
    <row r="447" spans="1:10" x14ac:dyDescent="0.2">
      <c r="C447" s="11"/>
      <c r="G447" s="6"/>
    </row>
    <row r="448" spans="1:10" ht="15" x14ac:dyDescent="0.25">
      <c r="B448" s="29" t="s">
        <v>16</v>
      </c>
      <c r="C448" s="11" t="s">
        <v>7</v>
      </c>
      <c r="D448" s="37"/>
      <c r="J448" s="12"/>
    </row>
    <row r="449" spans="2:10" ht="15" x14ac:dyDescent="0.25">
      <c r="B449" s="55"/>
      <c r="C449" s="11"/>
      <c r="D449" s="37"/>
      <c r="J449" s="12"/>
    </row>
    <row r="450" spans="2:10" ht="30" x14ac:dyDescent="0.25">
      <c r="B450" s="54">
        <v>1</v>
      </c>
      <c r="C450" s="159" t="s">
        <v>53</v>
      </c>
      <c r="D450" s="160" t="s">
        <v>48</v>
      </c>
      <c r="E450" s="161">
        <v>5158</v>
      </c>
      <c r="F450" s="162"/>
      <c r="G450" s="161">
        <f t="shared" ref="G450:G584" si="36">+E450*F450</f>
        <v>0</v>
      </c>
      <c r="J450" s="12"/>
    </row>
    <row r="451" spans="2:10" ht="18" x14ac:dyDescent="0.25">
      <c r="B451" s="54"/>
      <c r="C451" s="56" t="str">
        <f t="shared" ref="C451:C470" si="37">C366</f>
        <v>kanal F1</v>
      </c>
      <c r="D451" s="37" t="s">
        <v>48</v>
      </c>
      <c r="E451" s="44">
        <v>0</v>
      </c>
      <c r="F451" s="38"/>
      <c r="G451" s="44"/>
      <c r="J451" s="12"/>
    </row>
    <row r="452" spans="2:10" ht="18" x14ac:dyDescent="0.25">
      <c r="B452" s="54"/>
      <c r="C452" s="56" t="str">
        <f t="shared" si="37"/>
        <v>kanal F2</v>
      </c>
      <c r="D452" s="37" t="s">
        <v>48</v>
      </c>
      <c r="E452" s="44">
        <v>260</v>
      </c>
      <c r="F452" s="38"/>
      <c r="G452" s="44"/>
      <c r="J452" s="12"/>
    </row>
    <row r="453" spans="2:10" ht="18" x14ac:dyDescent="0.25">
      <c r="B453" s="54"/>
      <c r="C453" s="56" t="str">
        <f t="shared" si="37"/>
        <v>kanal F3</v>
      </c>
      <c r="D453" s="37" t="s">
        <v>48</v>
      </c>
      <c r="E453" s="44">
        <v>332</v>
      </c>
      <c r="F453" s="38"/>
      <c r="G453" s="44"/>
      <c r="J453" s="12"/>
    </row>
    <row r="454" spans="2:10" ht="18" x14ac:dyDescent="0.25">
      <c r="B454" s="54"/>
      <c r="C454" s="56" t="str">
        <f t="shared" si="37"/>
        <v>kanal F4</v>
      </c>
      <c r="D454" s="37" t="s">
        <v>48</v>
      </c>
      <c r="E454" s="44">
        <v>261</v>
      </c>
      <c r="F454" s="38"/>
      <c r="G454" s="44"/>
      <c r="J454" s="12"/>
    </row>
    <row r="455" spans="2:10" ht="18" x14ac:dyDescent="0.25">
      <c r="B455" s="54"/>
      <c r="C455" s="56" t="str">
        <f t="shared" si="37"/>
        <v>kanal F5</v>
      </c>
      <c r="D455" s="37" t="s">
        <v>48</v>
      </c>
      <c r="E455" s="44">
        <v>168</v>
      </c>
      <c r="F455" s="38"/>
      <c r="G455" s="44"/>
      <c r="J455" s="12"/>
    </row>
    <row r="456" spans="2:10" ht="18" x14ac:dyDescent="0.25">
      <c r="B456" s="54"/>
      <c r="C456" s="56" t="str">
        <f t="shared" si="37"/>
        <v>kanal F6</v>
      </c>
      <c r="D456" s="37" t="s">
        <v>48</v>
      </c>
      <c r="E456" s="44">
        <v>222</v>
      </c>
      <c r="F456" s="38"/>
      <c r="G456" s="44"/>
      <c r="J456" s="12"/>
    </row>
    <row r="457" spans="2:10" ht="18" x14ac:dyDescent="0.25">
      <c r="B457" s="54"/>
      <c r="C457" s="56" t="str">
        <f t="shared" si="37"/>
        <v>kanal F7</v>
      </c>
      <c r="D457" s="37" t="s">
        <v>48</v>
      </c>
      <c r="E457" s="44">
        <v>151</v>
      </c>
      <c r="F457" s="38"/>
      <c r="G457" s="44"/>
      <c r="J457" s="12"/>
    </row>
    <row r="458" spans="2:10" ht="18" x14ac:dyDescent="0.25">
      <c r="B458" s="54"/>
      <c r="C458" s="56" t="str">
        <f t="shared" si="37"/>
        <v>kanal F8</v>
      </c>
      <c r="D458" s="37" t="s">
        <v>48</v>
      </c>
      <c r="E458" s="44">
        <v>75.5</v>
      </c>
      <c r="F458" s="38"/>
      <c r="G458" s="44"/>
      <c r="J458" s="12"/>
    </row>
    <row r="459" spans="2:10" ht="18" x14ac:dyDescent="0.25">
      <c r="B459" s="54"/>
      <c r="C459" s="56" t="str">
        <f t="shared" si="37"/>
        <v>kanal F9</v>
      </c>
      <c r="D459" s="37" t="s">
        <v>48</v>
      </c>
      <c r="E459" s="44">
        <v>571</v>
      </c>
      <c r="F459" s="38"/>
      <c r="G459" s="44"/>
      <c r="J459" s="12"/>
    </row>
    <row r="460" spans="2:10" ht="18" x14ac:dyDescent="0.25">
      <c r="B460" s="54"/>
      <c r="C460" s="56" t="str">
        <f t="shared" si="37"/>
        <v>kanal F10</v>
      </c>
      <c r="D460" s="37" t="s">
        <v>48</v>
      </c>
      <c r="E460" s="44">
        <v>0</v>
      </c>
      <c r="F460" s="38"/>
      <c r="G460" s="44"/>
      <c r="J460" s="12"/>
    </row>
    <row r="461" spans="2:10" ht="18" x14ac:dyDescent="0.25">
      <c r="B461" s="54"/>
      <c r="C461" s="56" t="str">
        <f t="shared" si="37"/>
        <v>kanal F11</v>
      </c>
      <c r="D461" s="37" t="s">
        <v>48</v>
      </c>
      <c r="E461" s="44">
        <v>2690</v>
      </c>
      <c r="F461" s="38"/>
      <c r="G461" s="44"/>
      <c r="J461" s="12"/>
    </row>
    <row r="462" spans="2:10" ht="18" x14ac:dyDescent="0.25">
      <c r="B462" s="54"/>
      <c r="C462" s="56" t="str">
        <f t="shared" si="37"/>
        <v>kanal F12</v>
      </c>
      <c r="D462" s="37" t="s">
        <v>48</v>
      </c>
      <c r="E462" s="44">
        <v>191</v>
      </c>
      <c r="F462" s="38"/>
      <c r="G462" s="44"/>
      <c r="J462" s="12"/>
    </row>
    <row r="463" spans="2:10" ht="18" x14ac:dyDescent="0.25">
      <c r="B463" s="54"/>
      <c r="C463" s="56" t="str">
        <f t="shared" si="37"/>
        <v>kanal F13</v>
      </c>
      <c r="D463" s="37" t="s">
        <v>48</v>
      </c>
      <c r="E463" s="44">
        <v>108</v>
      </c>
      <c r="F463" s="38"/>
      <c r="G463" s="44"/>
      <c r="J463" s="12"/>
    </row>
    <row r="464" spans="2:10" ht="18" x14ac:dyDescent="0.25">
      <c r="B464" s="54"/>
      <c r="C464" s="56" t="str">
        <f t="shared" si="37"/>
        <v>kanal F14</v>
      </c>
      <c r="D464" s="37" t="s">
        <v>48</v>
      </c>
      <c r="E464" s="44">
        <v>0</v>
      </c>
      <c r="F464" s="38"/>
      <c r="G464" s="44"/>
      <c r="J464" s="12"/>
    </row>
    <row r="465" spans="2:10" ht="18" x14ac:dyDescent="0.25">
      <c r="B465" s="54"/>
      <c r="C465" s="56" t="str">
        <f t="shared" si="37"/>
        <v>kanal F15</v>
      </c>
      <c r="D465" s="37" t="s">
        <v>48</v>
      </c>
      <c r="E465" s="44">
        <v>60</v>
      </c>
      <c r="F465" s="38"/>
      <c r="G465" s="44"/>
      <c r="J465" s="12"/>
    </row>
    <row r="466" spans="2:10" ht="18" x14ac:dyDescent="0.25">
      <c r="B466" s="54"/>
      <c r="C466" s="56" t="str">
        <f t="shared" si="37"/>
        <v>kanal F16</v>
      </c>
      <c r="D466" s="37" t="s">
        <v>48</v>
      </c>
      <c r="E466" s="44">
        <v>0</v>
      </c>
      <c r="F466" s="38"/>
      <c r="G466" s="44"/>
      <c r="J466" s="12"/>
    </row>
    <row r="467" spans="2:10" ht="18" x14ac:dyDescent="0.25">
      <c r="B467" s="54"/>
      <c r="C467" s="56" t="str">
        <f t="shared" si="37"/>
        <v>kanal F17</v>
      </c>
      <c r="D467" s="37" t="s">
        <v>48</v>
      </c>
      <c r="E467" s="44">
        <v>0</v>
      </c>
      <c r="F467" s="38"/>
      <c r="G467" s="44"/>
      <c r="J467" s="12"/>
    </row>
    <row r="468" spans="2:10" ht="18" x14ac:dyDescent="0.25">
      <c r="B468" s="54"/>
      <c r="C468" s="56" t="str">
        <f t="shared" si="37"/>
        <v>kanal F18</v>
      </c>
      <c r="D468" s="37" t="s">
        <v>48</v>
      </c>
      <c r="E468" s="44">
        <v>57.5</v>
      </c>
      <c r="F468" s="38"/>
      <c r="G468" s="44"/>
      <c r="J468" s="12"/>
    </row>
    <row r="469" spans="2:10" ht="18" x14ac:dyDescent="0.25">
      <c r="B469" s="54"/>
      <c r="C469" s="56" t="str">
        <f t="shared" si="37"/>
        <v>kanal F19</v>
      </c>
      <c r="D469" s="37" t="s">
        <v>48</v>
      </c>
      <c r="E469" s="44">
        <v>11</v>
      </c>
      <c r="F469" s="38"/>
      <c r="G469" s="44"/>
      <c r="J469" s="12"/>
    </row>
    <row r="470" spans="2:10" ht="18" x14ac:dyDescent="0.25">
      <c r="B470" s="54"/>
      <c r="C470" s="56" t="str">
        <f t="shared" si="37"/>
        <v>kanal F20</v>
      </c>
      <c r="D470" s="37" t="s">
        <v>48</v>
      </c>
      <c r="E470" s="44">
        <v>0</v>
      </c>
      <c r="F470" s="38"/>
      <c r="G470" s="44"/>
      <c r="J470" s="12"/>
    </row>
    <row r="471" spans="2:10" ht="15" x14ac:dyDescent="0.25">
      <c r="B471" s="54"/>
      <c r="C471" s="43"/>
      <c r="D471" s="37"/>
      <c r="E471" s="44"/>
      <c r="F471" s="38"/>
      <c r="G471" s="44"/>
      <c r="J471" s="12"/>
    </row>
    <row r="472" spans="2:10" ht="30" x14ac:dyDescent="0.25">
      <c r="B472" s="54">
        <v>2</v>
      </c>
      <c r="C472" s="159" t="s">
        <v>52</v>
      </c>
      <c r="D472" s="160" t="s">
        <v>9</v>
      </c>
      <c r="E472" s="161">
        <v>220</v>
      </c>
      <c r="F472" s="162"/>
      <c r="G472" s="161">
        <f t="shared" si="36"/>
        <v>0</v>
      </c>
      <c r="J472" s="12"/>
    </row>
    <row r="473" spans="2:10" ht="15" x14ac:dyDescent="0.25">
      <c r="B473" s="54"/>
      <c r="C473" s="56" t="str">
        <f>C451</f>
        <v>kanal F1</v>
      </c>
      <c r="D473" s="37" t="s">
        <v>9</v>
      </c>
      <c r="E473" s="44">
        <v>0</v>
      </c>
      <c r="F473" s="38"/>
      <c r="G473" s="44"/>
      <c r="J473" s="12"/>
    </row>
    <row r="474" spans="2:10" ht="15" x14ac:dyDescent="0.25">
      <c r="B474" s="54"/>
      <c r="C474" s="56" t="str">
        <f t="shared" ref="C474:C492" si="38">C452</f>
        <v>kanal F2</v>
      </c>
      <c r="D474" s="37" t="s">
        <v>9</v>
      </c>
      <c r="E474" s="44">
        <v>8</v>
      </c>
      <c r="F474" s="38"/>
      <c r="G474" s="44"/>
      <c r="J474" s="12"/>
    </row>
    <row r="475" spans="2:10" ht="15" x14ac:dyDescent="0.25">
      <c r="B475" s="54"/>
      <c r="C475" s="56" t="str">
        <f t="shared" si="38"/>
        <v>kanal F3</v>
      </c>
      <c r="D475" s="37" t="s">
        <v>9</v>
      </c>
      <c r="E475" s="44">
        <v>6</v>
      </c>
      <c r="F475" s="38"/>
      <c r="G475" s="44"/>
      <c r="J475" s="12"/>
    </row>
    <row r="476" spans="2:10" ht="15" x14ac:dyDescent="0.25">
      <c r="B476" s="54"/>
      <c r="C476" s="56" t="str">
        <f t="shared" si="38"/>
        <v>kanal F4</v>
      </c>
      <c r="D476" s="37" t="s">
        <v>9</v>
      </c>
      <c r="E476" s="44">
        <v>15</v>
      </c>
      <c r="F476" s="38"/>
      <c r="G476" s="44"/>
      <c r="J476" s="12"/>
    </row>
    <row r="477" spans="2:10" ht="15" x14ac:dyDescent="0.25">
      <c r="B477" s="54"/>
      <c r="C477" s="56" t="str">
        <f t="shared" si="38"/>
        <v>kanal F5</v>
      </c>
      <c r="D477" s="37" t="s">
        <v>9</v>
      </c>
      <c r="E477" s="44">
        <v>5</v>
      </c>
      <c r="F477" s="38"/>
      <c r="G477" s="44"/>
      <c r="J477" s="12"/>
    </row>
    <row r="478" spans="2:10" ht="15" x14ac:dyDescent="0.25">
      <c r="B478" s="54"/>
      <c r="C478" s="56" t="str">
        <f t="shared" si="38"/>
        <v>kanal F6</v>
      </c>
      <c r="D478" s="37" t="s">
        <v>9</v>
      </c>
      <c r="E478" s="44">
        <v>4</v>
      </c>
      <c r="F478" s="38"/>
      <c r="G478" s="44"/>
      <c r="J478" s="12"/>
    </row>
    <row r="479" spans="2:10" ht="15" x14ac:dyDescent="0.25">
      <c r="B479" s="54"/>
      <c r="C479" s="56" t="str">
        <f t="shared" si="38"/>
        <v>kanal F7</v>
      </c>
      <c r="D479" s="37" t="s">
        <v>9</v>
      </c>
      <c r="E479" s="44">
        <v>8</v>
      </c>
      <c r="F479" s="38"/>
      <c r="G479" s="44"/>
      <c r="J479" s="12"/>
    </row>
    <row r="480" spans="2:10" ht="15" x14ac:dyDescent="0.25">
      <c r="B480" s="54"/>
      <c r="C480" s="56" t="str">
        <f t="shared" si="38"/>
        <v>kanal F8</v>
      </c>
      <c r="D480" s="37" t="s">
        <v>9</v>
      </c>
      <c r="E480" s="44">
        <v>3</v>
      </c>
      <c r="F480" s="38"/>
      <c r="G480" s="44"/>
      <c r="J480" s="12"/>
    </row>
    <row r="481" spans="1:10" ht="15" x14ac:dyDescent="0.25">
      <c r="B481" s="54"/>
      <c r="C481" s="56" t="str">
        <f t="shared" si="38"/>
        <v>kanal F9</v>
      </c>
      <c r="D481" s="37" t="s">
        <v>9</v>
      </c>
      <c r="E481" s="44">
        <v>20</v>
      </c>
      <c r="F481" s="38"/>
      <c r="G481" s="44"/>
      <c r="J481" s="12"/>
    </row>
    <row r="482" spans="1:10" ht="15" x14ac:dyDescent="0.25">
      <c r="B482" s="54"/>
      <c r="C482" s="56" t="str">
        <f t="shared" si="38"/>
        <v>kanal F10</v>
      </c>
      <c r="D482" s="37" t="s">
        <v>9</v>
      </c>
      <c r="E482" s="44">
        <v>0</v>
      </c>
      <c r="F482" s="38"/>
      <c r="G482" s="44"/>
      <c r="J482" s="12"/>
    </row>
    <row r="483" spans="1:10" ht="15" x14ac:dyDescent="0.25">
      <c r="B483" s="54"/>
      <c r="C483" s="56" t="str">
        <f t="shared" si="38"/>
        <v>kanal F11</v>
      </c>
      <c r="D483" s="37" t="s">
        <v>9</v>
      </c>
      <c r="E483" s="44">
        <v>45</v>
      </c>
      <c r="F483" s="38"/>
      <c r="G483" s="44"/>
      <c r="J483" s="12"/>
    </row>
    <row r="484" spans="1:10" ht="15" x14ac:dyDescent="0.25">
      <c r="B484" s="54"/>
      <c r="C484" s="56" t="str">
        <f t="shared" si="38"/>
        <v>kanal F12</v>
      </c>
      <c r="D484" s="37" t="s">
        <v>9</v>
      </c>
      <c r="E484" s="44">
        <v>4</v>
      </c>
      <c r="F484" s="38"/>
      <c r="G484" s="44"/>
      <c r="J484" s="12"/>
    </row>
    <row r="485" spans="1:10" ht="15" x14ac:dyDescent="0.25">
      <c r="B485" s="54"/>
      <c r="C485" s="56" t="str">
        <f t="shared" si="38"/>
        <v>kanal F13</v>
      </c>
      <c r="D485" s="37" t="s">
        <v>9</v>
      </c>
      <c r="E485" s="44">
        <v>53</v>
      </c>
      <c r="F485" s="38"/>
      <c r="G485" s="44"/>
      <c r="J485" s="12"/>
    </row>
    <row r="486" spans="1:10" ht="15" x14ac:dyDescent="0.25">
      <c r="B486" s="54"/>
      <c r="C486" s="56" t="str">
        <f t="shared" si="38"/>
        <v>kanal F14</v>
      </c>
      <c r="D486" s="37" t="s">
        <v>9</v>
      </c>
      <c r="E486" s="44">
        <v>0</v>
      </c>
      <c r="F486" s="38"/>
      <c r="G486" s="44"/>
      <c r="J486" s="12"/>
    </row>
    <row r="487" spans="1:10" ht="15" x14ac:dyDescent="0.25">
      <c r="B487" s="54"/>
      <c r="C487" s="56" t="str">
        <f t="shared" si="38"/>
        <v>kanal F15</v>
      </c>
      <c r="D487" s="37" t="s">
        <v>9</v>
      </c>
      <c r="E487" s="44">
        <v>35</v>
      </c>
      <c r="F487" s="38"/>
      <c r="G487" s="44"/>
      <c r="J487" s="12"/>
    </row>
    <row r="488" spans="1:10" ht="15" x14ac:dyDescent="0.25">
      <c r="B488" s="54"/>
      <c r="C488" s="56" t="str">
        <f t="shared" si="38"/>
        <v>kanal F16</v>
      </c>
      <c r="D488" s="37" t="s">
        <v>9</v>
      </c>
      <c r="E488" s="44">
        <v>0</v>
      </c>
      <c r="F488" s="38"/>
      <c r="G488" s="44"/>
      <c r="J488" s="12"/>
    </row>
    <row r="489" spans="1:10" ht="15" x14ac:dyDescent="0.25">
      <c r="B489" s="54"/>
      <c r="C489" s="56" t="str">
        <f t="shared" si="38"/>
        <v>kanal F17</v>
      </c>
      <c r="D489" s="37" t="s">
        <v>9</v>
      </c>
      <c r="E489" s="44">
        <v>0</v>
      </c>
      <c r="F489" s="38"/>
      <c r="G489" s="44"/>
      <c r="J489" s="12"/>
    </row>
    <row r="490" spans="1:10" ht="15" x14ac:dyDescent="0.25">
      <c r="B490" s="54"/>
      <c r="C490" s="56" t="str">
        <f t="shared" si="38"/>
        <v>kanal F18</v>
      </c>
      <c r="D490" s="37" t="s">
        <v>9</v>
      </c>
      <c r="E490" s="44">
        <v>2</v>
      </c>
      <c r="F490" s="38"/>
      <c r="G490" s="44"/>
      <c r="J490" s="12"/>
    </row>
    <row r="491" spans="1:10" ht="15" x14ac:dyDescent="0.25">
      <c r="B491" s="54"/>
      <c r="C491" s="56" t="str">
        <f t="shared" si="38"/>
        <v>kanal F19</v>
      </c>
      <c r="D491" s="37" t="s">
        <v>9</v>
      </c>
      <c r="E491" s="44">
        <v>12</v>
      </c>
      <c r="F491" s="38"/>
      <c r="G491" s="44"/>
      <c r="J491" s="12"/>
    </row>
    <row r="492" spans="1:10" ht="15" x14ac:dyDescent="0.25">
      <c r="B492" s="54"/>
      <c r="C492" s="56" t="str">
        <f t="shared" si="38"/>
        <v>kanal F20</v>
      </c>
      <c r="D492" s="37" t="s">
        <v>9</v>
      </c>
      <c r="E492" s="44">
        <v>0</v>
      </c>
      <c r="F492" s="38"/>
      <c r="G492" s="44"/>
      <c r="J492" s="12"/>
    </row>
    <row r="493" spans="1:10" s="82" customFormat="1" ht="15" x14ac:dyDescent="0.25">
      <c r="A493" s="84"/>
      <c r="B493" s="54"/>
      <c r="C493" s="80"/>
      <c r="D493" s="75"/>
      <c r="E493" s="78"/>
      <c r="F493" s="76"/>
      <c r="G493" s="78"/>
      <c r="J493" s="12"/>
    </row>
    <row r="494" spans="1:10" s="82" customFormat="1" ht="45" x14ac:dyDescent="0.25">
      <c r="A494" s="84"/>
      <c r="B494" s="54">
        <v>3</v>
      </c>
      <c r="C494" s="159" t="s">
        <v>491</v>
      </c>
      <c r="D494" s="160" t="s">
        <v>9</v>
      </c>
      <c r="E494" s="161">
        <v>465</v>
      </c>
      <c r="F494" s="162"/>
      <c r="G494" s="161">
        <f>F494*E494</f>
        <v>0</v>
      </c>
      <c r="J494" s="12"/>
    </row>
    <row r="495" spans="1:10" s="82" customFormat="1" ht="15" x14ac:dyDescent="0.25">
      <c r="A495" s="84"/>
      <c r="B495" s="54"/>
      <c r="C495" s="80" t="str">
        <f>C90</f>
        <v>kanal F11</v>
      </c>
      <c r="D495" s="75" t="s">
        <v>9</v>
      </c>
      <c r="E495" s="78">
        <v>445</v>
      </c>
      <c r="F495" s="76"/>
      <c r="G495" s="78"/>
      <c r="J495" s="12"/>
    </row>
    <row r="496" spans="1:10" s="82" customFormat="1" ht="15" x14ac:dyDescent="0.25">
      <c r="A496" s="84"/>
      <c r="B496" s="54"/>
      <c r="C496" s="80" t="str">
        <f>C91</f>
        <v>kanal F15</v>
      </c>
      <c r="D496" s="75" t="s">
        <v>9</v>
      </c>
      <c r="E496" s="78">
        <v>20</v>
      </c>
      <c r="F496" s="76"/>
      <c r="G496" s="78"/>
      <c r="J496" s="12"/>
    </row>
    <row r="497" spans="2:10" ht="15" x14ac:dyDescent="0.25">
      <c r="B497" s="54"/>
      <c r="C497" s="43"/>
      <c r="D497" s="37"/>
      <c r="E497" s="44"/>
      <c r="F497" s="38"/>
      <c r="G497" s="44"/>
      <c r="J497" s="12"/>
    </row>
    <row r="498" spans="2:10" ht="30" x14ac:dyDescent="0.25">
      <c r="B498" s="54">
        <v>4</v>
      </c>
      <c r="C498" s="159" t="s">
        <v>33</v>
      </c>
      <c r="D498" s="160" t="s">
        <v>48</v>
      </c>
      <c r="E498" s="161">
        <v>3713</v>
      </c>
      <c r="F498" s="162"/>
      <c r="G498" s="161">
        <f t="shared" si="36"/>
        <v>0</v>
      </c>
      <c r="J498" s="12"/>
    </row>
    <row r="499" spans="2:10" ht="18" x14ac:dyDescent="0.25">
      <c r="B499" s="54"/>
      <c r="C499" s="56" t="str">
        <f t="shared" ref="C499:C518" si="39">C473</f>
        <v>kanal F1</v>
      </c>
      <c r="D499" s="37" t="s">
        <v>48</v>
      </c>
      <c r="E499" s="44">
        <v>0</v>
      </c>
      <c r="F499" s="38"/>
      <c r="G499" s="44"/>
      <c r="J499" s="12"/>
    </row>
    <row r="500" spans="2:10" ht="18" x14ac:dyDescent="0.25">
      <c r="B500" s="54"/>
      <c r="C500" s="56" t="str">
        <f t="shared" si="39"/>
        <v>kanal F2</v>
      </c>
      <c r="D500" s="37" t="s">
        <v>48</v>
      </c>
      <c r="E500" s="44">
        <v>260</v>
      </c>
      <c r="F500" s="38"/>
      <c r="G500" s="44"/>
      <c r="J500" s="12"/>
    </row>
    <row r="501" spans="2:10" ht="18" x14ac:dyDescent="0.25">
      <c r="B501" s="54"/>
      <c r="C501" s="56" t="str">
        <f t="shared" si="39"/>
        <v>kanal F3</v>
      </c>
      <c r="D501" s="37" t="s">
        <v>48</v>
      </c>
      <c r="E501" s="44">
        <v>332</v>
      </c>
      <c r="F501" s="38"/>
      <c r="G501" s="44"/>
      <c r="J501" s="12"/>
    </row>
    <row r="502" spans="2:10" ht="18" x14ac:dyDescent="0.25">
      <c r="B502" s="54"/>
      <c r="C502" s="56" t="str">
        <f t="shared" si="39"/>
        <v>kanal F4</v>
      </c>
      <c r="D502" s="37" t="s">
        <v>48</v>
      </c>
      <c r="E502" s="44">
        <v>261</v>
      </c>
      <c r="F502" s="38"/>
      <c r="G502" s="44"/>
      <c r="J502" s="12"/>
    </row>
    <row r="503" spans="2:10" ht="18" x14ac:dyDescent="0.25">
      <c r="B503" s="54"/>
      <c r="C503" s="56" t="str">
        <f t="shared" si="39"/>
        <v>kanal F5</v>
      </c>
      <c r="D503" s="37" t="s">
        <v>48</v>
      </c>
      <c r="E503" s="44">
        <v>168</v>
      </c>
      <c r="F503" s="38"/>
      <c r="G503" s="44"/>
      <c r="J503" s="12"/>
    </row>
    <row r="504" spans="2:10" ht="18" x14ac:dyDescent="0.25">
      <c r="B504" s="54"/>
      <c r="C504" s="56" t="str">
        <f t="shared" si="39"/>
        <v>kanal F6</v>
      </c>
      <c r="D504" s="37" t="s">
        <v>48</v>
      </c>
      <c r="E504" s="44">
        <v>222</v>
      </c>
      <c r="F504" s="38"/>
      <c r="G504" s="44"/>
      <c r="J504" s="12"/>
    </row>
    <row r="505" spans="2:10" ht="18" x14ac:dyDescent="0.25">
      <c r="B505" s="54"/>
      <c r="C505" s="56" t="str">
        <f t="shared" si="39"/>
        <v>kanal F7</v>
      </c>
      <c r="D505" s="37" t="s">
        <v>48</v>
      </c>
      <c r="E505" s="44">
        <v>151</v>
      </c>
      <c r="F505" s="38"/>
      <c r="G505" s="44"/>
      <c r="J505" s="12"/>
    </row>
    <row r="506" spans="2:10" ht="18" x14ac:dyDescent="0.25">
      <c r="B506" s="54"/>
      <c r="C506" s="56" t="str">
        <f t="shared" si="39"/>
        <v>kanal F8</v>
      </c>
      <c r="D506" s="37" t="s">
        <v>48</v>
      </c>
      <c r="E506" s="44">
        <v>75.5</v>
      </c>
      <c r="F506" s="38"/>
      <c r="G506" s="44"/>
      <c r="J506" s="12"/>
    </row>
    <row r="507" spans="2:10" ht="18" x14ac:dyDescent="0.25">
      <c r="B507" s="54"/>
      <c r="C507" s="56" t="str">
        <f t="shared" si="39"/>
        <v>kanal F9</v>
      </c>
      <c r="D507" s="37" t="s">
        <v>48</v>
      </c>
      <c r="E507" s="44">
        <v>571</v>
      </c>
      <c r="F507" s="38"/>
      <c r="G507" s="44"/>
      <c r="J507" s="12"/>
    </row>
    <row r="508" spans="2:10" ht="18" x14ac:dyDescent="0.25">
      <c r="B508" s="54"/>
      <c r="C508" s="56" t="str">
        <f t="shared" si="39"/>
        <v>kanal F10</v>
      </c>
      <c r="D508" s="37" t="s">
        <v>48</v>
      </c>
      <c r="E508" s="44">
        <v>0</v>
      </c>
      <c r="F508" s="38"/>
      <c r="G508" s="44"/>
      <c r="J508" s="12"/>
    </row>
    <row r="509" spans="2:10" ht="18" x14ac:dyDescent="0.25">
      <c r="B509" s="54"/>
      <c r="C509" s="56" t="str">
        <f t="shared" si="39"/>
        <v>kanal F11</v>
      </c>
      <c r="D509" s="37" t="s">
        <v>48</v>
      </c>
      <c r="E509" s="44">
        <v>1245</v>
      </c>
      <c r="F509" s="38"/>
      <c r="G509" s="44"/>
      <c r="J509" s="12"/>
    </row>
    <row r="510" spans="2:10" ht="18" x14ac:dyDescent="0.25">
      <c r="B510" s="54"/>
      <c r="C510" s="56" t="str">
        <f t="shared" si="39"/>
        <v>kanal F12</v>
      </c>
      <c r="D510" s="37" t="s">
        <v>48</v>
      </c>
      <c r="E510" s="44">
        <v>191</v>
      </c>
      <c r="F510" s="38"/>
      <c r="G510" s="44"/>
      <c r="J510" s="12"/>
    </row>
    <row r="511" spans="2:10" ht="18" x14ac:dyDescent="0.25">
      <c r="B511" s="54"/>
      <c r="C511" s="56" t="str">
        <f t="shared" si="39"/>
        <v>kanal F13</v>
      </c>
      <c r="D511" s="37" t="s">
        <v>48</v>
      </c>
      <c r="E511" s="44">
        <v>108</v>
      </c>
      <c r="F511" s="38"/>
      <c r="G511" s="44"/>
      <c r="J511" s="12"/>
    </row>
    <row r="512" spans="2:10" ht="18" x14ac:dyDescent="0.25">
      <c r="B512" s="54"/>
      <c r="C512" s="56" t="str">
        <f t="shared" si="39"/>
        <v>kanal F14</v>
      </c>
      <c r="D512" s="37" t="s">
        <v>48</v>
      </c>
      <c r="E512" s="44">
        <v>0</v>
      </c>
      <c r="F512" s="38"/>
      <c r="G512" s="44"/>
      <c r="J512" s="12"/>
    </row>
    <row r="513" spans="2:10" ht="18" x14ac:dyDescent="0.25">
      <c r="B513" s="54"/>
      <c r="C513" s="56" t="str">
        <f t="shared" si="39"/>
        <v>kanal F15</v>
      </c>
      <c r="D513" s="37" t="s">
        <v>48</v>
      </c>
      <c r="E513" s="44">
        <v>60</v>
      </c>
      <c r="F513" s="38"/>
      <c r="G513" s="44"/>
      <c r="J513" s="12"/>
    </row>
    <row r="514" spans="2:10" ht="18" x14ac:dyDescent="0.25">
      <c r="B514" s="54"/>
      <c r="C514" s="56" t="str">
        <f t="shared" si="39"/>
        <v>kanal F16</v>
      </c>
      <c r="D514" s="37" t="s">
        <v>48</v>
      </c>
      <c r="E514" s="44">
        <v>0</v>
      </c>
      <c r="F514" s="38"/>
      <c r="G514" s="44"/>
      <c r="J514" s="12"/>
    </row>
    <row r="515" spans="2:10" ht="18" x14ac:dyDescent="0.25">
      <c r="B515" s="54"/>
      <c r="C515" s="56" t="str">
        <f t="shared" si="39"/>
        <v>kanal F17</v>
      </c>
      <c r="D515" s="37" t="s">
        <v>48</v>
      </c>
      <c r="E515" s="44">
        <v>0</v>
      </c>
      <c r="F515" s="38"/>
      <c r="G515" s="44"/>
      <c r="J515" s="12"/>
    </row>
    <row r="516" spans="2:10" ht="18" x14ac:dyDescent="0.25">
      <c r="B516" s="54"/>
      <c r="C516" s="56" t="str">
        <f t="shared" si="39"/>
        <v>kanal F18</v>
      </c>
      <c r="D516" s="37" t="s">
        <v>48</v>
      </c>
      <c r="E516" s="44">
        <v>57.5</v>
      </c>
      <c r="F516" s="38"/>
      <c r="G516" s="44"/>
      <c r="J516" s="12"/>
    </row>
    <row r="517" spans="2:10" ht="18" x14ac:dyDescent="0.25">
      <c r="B517" s="54"/>
      <c r="C517" s="56" t="str">
        <f t="shared" si="39"/>
        <v>kanal F19</v>
      </c>
      <c r="D517" s="37" t="s">
        <v>48</v>
      </c>
      <c r="E517" s="44">
        <v>11</v>
      </c>
      <c r="F517" s="38"/>
      <c r="G517" s="44"/>
      <c r="J517" s="12"/>
    </row>
    <row r="518" spans="2:10" ht="18" x14ac:dyDescent="0.25">
      <c r="B518" s="54"/>
      <c r="C518" s="56" t="str">
        <f t="shared" si="39"/>
        <v>kanal F20</v>
      </c>
      <c r="D518" s="37" t="s">
        <v>48</v>
      </c>
      <c r="E518" s="44">
        <v>0</v>
      </c>
      <c r="F518" s="38"/>
      <c r="G518" s="44"/>
      <c r="J518" s="12"/>
    </row>
    <row r="519" spans="2:10" ht="15" x14ac:dyDescent="0.25">
      <c r="B519" s="54"/>
      <c r="C519" s="56"/>
      <c r="D519" s="37"/>
      <c r="E519" s="44"/>
      <c r="F519" s="38"/>
      <c r="G519" s="44"/>
      <c r="J519" s="12"/>
    </row>
    <row r="520" spans="2:10" ht="30" x14ac:dyDescent="0.25">
      <c r="B520" s="54">
        <v>5</v>
      </c>
      <c r="C520" s="159" t="s">
        <v>246</v>
      </c>
      <c r="D520" s="160" t="s">
        <v>48</v>
      </c>
      <c r="E520" s="161">
        <v>1465</v>
      </c>
      <c r="F520" s="162"/>
      <c r="G520" s="161">
        <f t="shared" si="36"/>
        <v>0</v>
      </c>
      <c r="J520" s="12"/>
    </row>
    <row r="521" spans="2:10" ht="18" x14ac:dyDescent="0.25">
      <c r="B521" s="54"/>
      <c r="C521" s="56" t="s">
        <v>222</v>
      </c>
      <c r="D521" s="37" t="s">
        <v>48</v>
      </c>
      <c r="E521" s="44">
        <v>1445</v>
      </c>
      <c r="F521" s="38"/>
      <c r="G521" s="44"/>
      <c r="J521" s="12"/>
    </row>
    <row r="522" spans="2:10" ht="18" x14ac:dyDescent="0.25">
      <c r="B522" s="54"/>
      <c r="C522" s="56" t="s">
        <v>226</v>
      </c>
      <c r="D522" s="37" t="s">
        <v>48</v>
      </c>
      <c r="E522" s="44">
        <v>20</v>
      </c>
      <c r="F522" s="38"/>
      <c r="G522" s="44"/>
      <c r="J522" s="12"/>
    </row>
    <row r="523" spans="2:10" ht="15" x14ac:dyDescent="0.25">
      <c r="B523" s="54"/>
      <c r="C523" s="43"/>
      <c r="D523" s="37"/>
      <c r="E523" s="44"/>
      <c r="F523" s="38"/>
      <c r="G523" s="44"/>
      <c r="J523" s="12"/>
    </row>
    <row r="524" spans="2:10" ht="31.5" customHeight="1" x14ac:dyDescent="0.25">
      <c r="B524" s="54">
        <v>6</v>
      </c>
      <c r="C524" s="159" t="s">
        <v>54</v>
      </c>
      <c r="D524" s="160" t="s">
        <v>48</v>
      </c>
      <c r="E524" s="161">
        <v>5402.9</v>
      </c>
      <c r="F524" s="162"/>
      <c r="G524" s="161">
        <f t="shared" si="36"/>
        <v>0</v>
      </c>
      <c r="J524" s="12"/>
    </row>
    <row r="525" spans="2:10" ht="18" x14ac:dyDescent="0.25">
      <c r="B525" s="54"/>
      <c r="C525" s="56" t="str">
        <f>C499</f>
        <v>kanal F1</v>
      </c>
      <c r="D525" s="37" t="s">
        <v>48</v>
      </c>
      <c r="E525" s="44">
        <v>0</v>
      </c>
      <c r="F525" s="38"/>
      <c r="G525" s="44"/>
      <c r="J525" s="12"/>
    </row>
    <row r="526" spans="2:10" ht="18" x14ac:dyDescent="0.25">
      <c r="B526" s="54"/>
      <c r="C526" s="56" t="str">
        <f t="shared" ref="C526:C544" si="40">C500</f>
        <v>kanal F2</v>
      </c>
      <c r="D526" s="37" t="s">
        <v>48</v>
      </c>
      <c r="E526" s="78">
        <v>265.5</v>
      </c>
      <c r="F526" s="38"/>
      <c r="G526" s="44"/>
      <c r="J526" s="12"/>
    </row>
    <row r="527" spans="2:10" ht="18" x14ac:dyDescent="0.25">
      <c r="B527" s="54"/>
      <c r="C527" s="56" t="str">
        <f t="shared" si="40"/>
        <v>kanal F3</v>
      </c>
      <c r="D527" s="37" t="s">
        <v>48</v>
      </c>
      <c r="E527" s="78">
        <v>339</v>
      </c>
      <c r="F527" s="38"/>
      <c r="G527" s="44"/>
      <c r="J527" s="12"/>
    </row>
    <row r="528" spans="2:10" ht="18" x14ac:dyDescent="0.25">
      <c r="B528" s="54"/>
      <c r="C528" s="56" t="str">
        <f t="shared" si="40"/>
        <v>kanal F4</v>
      </c>
      <c r="D528" s="37" t="s">
        <v>48</v>
      </c>
      <c r="E528" s="78">
        <v>266.5</v>
      </c>
      <c r="F528" s="38"/>
      <c r="G528" s="44"/>
      <c r="J528" s="12"/>
    </row>
    <row r="529" spans="2:10" ht="18" x14ac:dyDescent="0.25">
      <c r="B529" s="54"/>
      <c r="C529" s="56" t="str">
        <f t="shared" si="40"/>
        <v>kanal F5</v>
      </c>
      <c r="D529" s="37" t="s">
        <v>48</v>
      </c>
      <c r="E529" s="78">
        <v>172</v>
      </c>
      <c r="F529" s="38"/>
      <c r="G529" s="44"/>
      <c r="J529" s="12"/>
    </row>
    <row r="530" spans="2:10" ht="18" x14ac:dyDescent="0.25">
      <c r="B530" s="54"/>
      <c r="C530" s="56" t="str">
        <f t="shared" si="40"/>
        <v>kanal F6</v>
      </c>
      <c r="D530" s="37" t="s">
        <v>48</v>
      </c>
      <c r="E530" s="78">
        <v>227</v>
      </c>
      <c r="F530" s="38"/>
      <c r="G530" s="44"/>
      <c r="J530" s="12"/>
    </row>
    <row r="531" spans="2:10" ht="18" x14ac:dyDescent="0.25">
      <c r="B531" s="54"/>
      <c r="C531" s="56" t="str">
        <f t="shared" si="40"/>
        <v>kanal F7</v>
      </c>
      <c r="D531" s="37" t="s">
        <v>48</v>
      </c>
      <c r="E531" s="78">
        <v>154.5</v>
      </c>
      <c r="F531" s="38"/>
      <c r="G531" s="44"/>
      <c r="J531" s="12"/>
    </row>
    <row r="532" spans="2:10" ht="18" x14ac:dyDescent="0.25">
      <c r="B532" s="54"/>
      <c r="C532" s="56" t="str">
        <f t="shared" si="40"/>
        <v>kanal F8</v>
      </c>
      <c r="D532" s="37" t="s">
        <v>48</v>
      </c>
      <c r="E532" s="78">
        <v>77.5</v>
      </c>
      <c r="F532" s="38"/>
      <c r="G532" s="44"/>
      <c r="J532" s="12"/>
    </row>
    <row r="533" spans="2:10" ht="18" x14ac:dyDescent="0.25">
      <c r="B533" s="54"/>
      <c r="C533" s="56" t="str">
        <f t="shared" si="40"/>
        <v>kanal F9</v>
      </c>
      <c r="D533" s="37" t="s">
        <v>48</v>
      </c>
      <c r="E533" s="78">
        <v>583</v>
      </c>
      <c r="F533" s="38"/>
      <c r="G533" s="44"/>
      <c r="J533" s="12"/>
    </row>
    <row r="534" spans="2:10" ht="18" x14ac:dyDescent="0.25">
      <c r="B534" s="54"/>
      <c r="C534" s="56" t="str">
        <f t="shared" si="40"/>
        <v>kanal F10</v>
      </c>
      <c r="D534" s="37" t="s">
        <v>48</v>
      </c>
      <c r="E534" s="78">
        <v>0</v>
      </c>
      <c r="F534" s="38"/>
      <c r="G534" s="44"/>
      <c r="J534" s="12"/>
    </row>
    <row r="535" spans="2:10" ht="18" x14ac:dyDescent="0.25">
      <c r="B535" s="54"/>
      <c r="C535" s="56" t="str">
        <f t="shared" si="40"/>
        <v>kanal F11</v>
      </c>
      <c r="D535" s="37" t="s">
        <v>48</v>
      </c>
      <c r="E535" s="78">
        <v>2859.4</v>
      </c>
      <c r="F535" s="38"/>
      <c r="G535" s="44"/>
      <c r="J535" s="12"/>
    </row>
    <row r="536" spans="2:10" ht="18" x14ac:dyDescent="0.25">
      <c r="B536" s="54"/>
      <c r="C536" s="56" t="str">
        <f t="shared" si="40"/>
        <v>kanal F12</v>
      </c>
      <c r="D536" s="37" t="s">
        <v>48</v>
      </c>
      <c r="E536" s="78">
        <v>195</v>
      </c>
      <c r="F536" s="38"/>
      <c r="G536" s="44"/>
      <c r="J536" s="12"/>
    </row>
    <row r="537" spans="2:10" ht="18" x14ac:dyDescent="0.25">
      <c r="B537" s="54"/>
      <c r="C537" s="56" t="str">
        <f t="shared" si="40"/>
        <v>kanal F13</v>
      </c>
      <c r="D537" s="37" t="s">
        <v>48</v>
      </c>
      <c r="E537" s="78">
        <v>110.5</v>
      </c>
      <c r="F537" s="38"/>
      <c r="G537" s="44"/>
      <c r="J537" s="12"/>
    </row>
    <row r="538" spans="2:10" ht="18" x14ac:dyDescent="0.25">
      <c r="B538" s="54"/>
      <c r="C538" s="56" t="str">
        <f t="shared" si="40"/>
        <v>kanal F14</v>
      </c>
      <c r="D538" s="37" t="s">
        <v>48</v>
      </c>
      <c r="E538" s="78">
        <v>0</v>
      </c>
      <c r="F538" s="38"/>
      <c r="G538" s="44"/>
      <c r="J538" s="12"/>
    </row>
    <row r="539" spans="2:10" ht="18" x14ac:dyDescent="0.25">
      <c r="B539" s="54"/>
      <c r="C539" s="56" t="str">
        <f t="shared" si="40"/>
        <v>kanal F15</v>
      </c>
      <c r="D539" s="37" t="s">
        <v>48</v>
      </c>
      <c r="E539" s="78">
        <v>81.5</v>
      </c>
      <c r="F539" s="38"/>
      <c r="G539" s="44"/>
      <c r="J539" s="12"/>
    </row>
    <row r="540" spans="2:10" ht="18" x14ac:dyDescent="0.25">
      <c r="B540" s="54"/>
      <c r="C540" s="56" t="str">
        <f t="shared" si="40"/>
        <v>kanal F16</v>
      </c>
      <c r="D540" s="37" t="s">
        <v>48</v>
      </c>
      <c r="E540" s="78">
        <v>0</v>
      </c>
      <c r="F540" s="38"/>
      <c r="G540" s="44"/>
      <c r="J540" s="12"/>
    </row>
    <row r="541" spans="2:10" ht="18" x14ac:dyDescent="0.25">
      <c r="B541" s="54"/>
      <c r="C541" s="56" t="str">
        <f t="shared" si="40"/>
        <v>kanal F17</v>
      </c>
      <c r="D541" s="37" t="s">
        <v>48</v>
      </c>
      <c r="E541" s="78">
        <v>0</v>
      </c>
      <c r="F541" s="38"/>
      <c r="G541" s="44"/>
      <c r="J541" s="12"/>
    </row>
    <row r="542" spans="2:10" ht="18" x14ac:dyDescent="0.25">
      <c r="B542" s="54"/>
      <c r="C542" s="56" t="str">
        <f t="shared" si="40"/>
        <v>kanal F18</v>
      </c>
      <c r="D542" s="37" t="s">
        <v>48</v>
      </c>
      <c r="E542" s="78">
        <v>59.5</v>
      </c>
      <c r="F542" s="38"/>
      <c r="G542" s="44"/>
      <c r="J542" s="12"/>
    </row>
    <row r="543" spans="2:10" ht="18" x14ac:dyDescent="0.25">
      <c r="B543" s="54"/>
      <c r="C543" s="56" t="str">
        <f t="shared" si="40"/>
        <v>kanal F19</v>
      </c>
      <c r="D543" s="37" t="s">
        <v>48</v>
      </c>
      <c r="E543" s="78">
        <v>12</v>
      </c>
      <c r="F543" s="38"/>
      <c r="G543" s="44"/>
      <c r="J543" s="12"/>
    </row>
    <row r="544" spans="2:10" ht="18" x14ac:dyDescent="0.25">
      <c r="B544" s="54"/>
      <c r="C544" s="56" t="str">
        <f t="shared" si="40"/>
        <v>kanal F20</v>
      </c>
      <c r="D544" s="37" t="s">
        <v>48</v>
      </c>
      <c r="E544" s="78">
        <v>0</v>
      </c>
      <c r="F544" s="38"/>
      <c r="G544" s="44"/>
      <c r="J544" s="12"/>
    </row>
    <row r="545" spans="2:10" ht="15" x14ac:dyDescent="0.25">
      <c r="B545" s="54"/>
      <c r="C545" s="43"/>
      <c r="D545" s="37"/>
      <c r="E545" s="44"/>
      <c r="F545" s="38"/>
      <c r="G545" s="44"/>
      <c r="J545" s="12"/>
    </row>
    <row r="546" spans="2:10" ht="30" x14ac:dyDescent="0.25">
      <c r="B546" s="54">
        <v>7</v>
      </c>
      <c r="C546" s="159" t="s">
        <v>34</v>
      </c>
      <c r="D546" s="160" t="s">
        <v>48</v>
      </c>
      <c r="E546" s="161">
        <v>3767</v>
      </c>
      <c r="F546" s="162"/>
      <c r="G546" s="161">
        <f t="shared" si="36"/>
        <v>0</v>
      </c>
      <c r="J546" s="12"/>
    </row>
    <row r="547" spans="2:10" ht="18" x14ac:dyDescent="0.25">
      <c r="B547" s="54"/>
      <c r="C547" s="56" t="str">
        <f>C525</f>
        <v>kanal F1</v>
      </c>
      <c r="D547" s="37" t="s">
        <v>48</v>
      </c>
      <c r="E547" s="44">
        <v>0</v>
      </c>
      <c r="F547" s="38"/>
      <c r="G547" s="44"/>
      <c r="J547" s="12"/>
    </row>
    <row r="548" spans="2:10" ht="18" x14ac:dyDescent="0.25">
      <c r="B548" s="54"/>
      <c r="C548" s="56" t="str">
        <f t="shared" ref="C548:C566" si="41">C526</f>
        <v>kanal F2</v>
      </c>
      <c r="D548" s="37" t="s">
        <v>48</v>
      </c>
      <c r="E548" s="78">
        <v>265.5</v>
      </c>
      <c r="F548" s="38"/>
      <c r="G548" s="44"/>
      <c r="J548" s="12"/>
    </row>
    <row r="549" spans="2:10" ht="18" x14ac:dyDescent="0.25">
      <c r="B549" s="54"/>
      <c r="C549" s="56" t="str">
        <f t="shared" si="41"/>
        <v>kanal F3</v>
      </c>
      <c r="D549" s="37" t="s">
        <v>48</v>
      </c>
      <c r="E549" s="78">
        <v>339</v>
      </c>
      <c r="F549" s="38"/>
      <c r="G549" s="44"/>
      <c r="J549" s="12"/>
    </row>
    <row r="550" spans="2:10" ht="18" x14ac:dyDescent="0.25">
      <c r="B550" s="54"/>
      <c r="C550" s="56" t="str">
        <f t="shared" si="41"/>
        <v>kanal F4</v>
      </c>
      <c r="D550" s="37" t="s">
        <v>48</v>
      </c>
      <c r="E550" s="78">
        <v>266.5</v>
      </c>
      <c r="F550" s="38"/>
      <c r="G550" s="44"/>
      <c r="J550" s="12"/>
    </row>
    <row r="551" spans="2:10" ht="18" x14ac:dyDescent="0.25">
      <c r="B551" s="54"/>
      <c r="C551" s="56" t="str">
        <f t="shared" si="41"/>
        <v>kanal F5</v>
      </c>
      <c r="D551" s="37" t="s">
        <v>48</v>
      </c>
      <c r="E551" s="78">
        <v>172</v>
      </c>
      <c r="F551" s="38"/>
      <c r="G551" s="44"/>
      <c r="J551" s="12"/>
    </row>
    <row r="552" spans="2:10" ht="18" x14ac:dyDescent="0.25">
      <c r="B552" s="54"/>
      <c r="C552" s="56" t="str">
        <f t="shared" si="41"/>
        <v>kanal F6</v>
      </c>
      <c r="D552" s="37" t="s">
        <v>48</v>
      </c>
      <c r="E552" s="78">
        <v>227</v>
      </c>
      <c r="F552" s="38"/>
      <c r="G552" s="44"/>
      <c r="J552" s="12"/>
    </row>
    <row r="553" spans="2:10" ht="18" x14ac:dyDescent="0.25">
      <c r="B553" s="54"/>
      <c r="C553" s="56" t="str">
        <f t="shared" si="41"/>
        <v>kanal F7</v>
      </c>
      <c r="D553" s="37" t="s">
        <v>48</v>
      </c>
      <c r="E553" s="78">
        <v>154.5</v>
      </c>
      <c r="F553" s="38"/>
      <c r="G553" s="44"/>
      <c r="J553" s="12"/>
    </row>
    <row r="554" spans="2:10" ht="18" x14ac:dyDescent="0.25">
      <c r="B554" s="54"/>
      <c r="C554" s="56" t="str">
        <f t="shared" si="41"/>
        <v>kanal F8</v>
      </c>
      <c r="D554" s="37" t="s">
        <v>48</v>
      </c>
      <c r="E554" s="78">
        <v>77.5</v>
      </c>
      <c r="F554" s="38"/>
      <c r="G554" s="44"/>
      <c r="J554" s="12"/>
    </row>
    <row r="555" spans="2:10" ht="18" x14ac:dyDescent="0.25">
      <c r="B555" s="54"/>
      <c r="C555" s="56" t="str">
        <f t="shared" si="41"/>
        <v>kanal F9</v>
      </c>
      <c r="D555" s="37" t="s">
        <v>48</v>
      </c>
      <c r="E555" s="78">
        <v>583</v>
      </c>
      <c r="F555" s="38"/>
      <c r="G555" s="44"/>
      <c r="J555" s="12"/>
    </row>
    <row r="556" spans="2:10" ht="18" x14ac:dyDescent="0.25">
      <c r="B556" s="54"/>
      <c r="C556" s="56" t="str">
        <f t="shared" si="41"/>
        <v>kanal F10</v>
      </c>
      <c r="D556" s="37" t="s">
        <v>48</v>
      </c>
      <c r="E556" s="78">
        <v>0</v>
      </c>
      <c r="F556" s="38"/>
      <c r="G556" s="44"/>
      <c r="J556" s="12"/>
    </row>
    <row r="557" spans="2:10" ht="18" x14ac:dyDescent="0.25">
      <c r="B557" s="54"/>
      <c r="C557" s="56" t="str">
        <f t="shared" si="41"/>
        <v>kanal F11</v>
      </c>
      <c r="D557" s="37" t="s">
        <v>48</v>
      </c>
      <c r="E557" s="78">
        <v>1245</v>
      </c>
      <c r="F557" s="38"/>
      <c r="G557" s="44"/>
      <c r="J557" s="12"/>
    </row>
    <row r="558" spans="2:10" ht="18" x14ac:dyDescent="0.25">
      <c r="B558" s="54"/>
      <c r="C558" s="56" t="str">
        <f t="shared" si="41"/>
        <v>kanal F12</v>
      </c>
      <c r="D558" s="37" t="s">
        <v>48</v>
      </c>
      <c r="E558" s="78">
        <v>195</v>
      </c>
      <c r="F558" s="38"/>
      <c r="G558" s="44"/>
      <c r="J558" s="12"/>
    </row>
    <row r="559" spans="2:10" ht="18" x14ac:dyDescent="0.25">
      <c r="B559" s="54"/>
      <c r="C559" s="56" t="str">
        <f t="shared" si="41"/>
        <v>kanal F13</v>
      </c>
      <c r="D559" s="37" t="s">
        <v>48</v>
      </c>
      <c r="E559" s="78">
        <v>110.5</v>
      </c>
      <c r="F559" s="38"/>
      <c r="G559" s="44"/>
      <c r="J559" s="12"/>
    </row>
    <row r="560" spans="2:10" ht="18" x14ac:dyDescent="0.25">
      <c r="B560" s="54"/>
      <c r="C560" s="56" t="str">
        <f t="shared" si="41"/>
        <v>kanal F14</v>
      </c>
      <c r="D560" s="37" t="s">
        <v>48</v>
      </c>
      <c r="E560" s="78">
        <v>0</v>
      </c>
      <c r="F560" s="38"/>
      <c r="G560" s="44"/>
      <c r="J560" s="12"/>
    </row>
    <row r="561" spans="1:10" ht="18" x14ac:dyDescent="0.25">
      <c r="B561" s="54"/>
      <c r="C561" s="56" t="str">
        <f t="shared" si="41"/>
        <v>kanal F15</v>
      </c>
      <c r="D561" s="37" t="s">
        <v>48</v>
      </c>
      <c r="E561" s="78">
        <v>60</v>
      </c>
      <c r="F561" s="38"/>
      <c r="G561" s="44"/>
      <c r="J561" s="12"/>
    </row>
    <row r="562" spans="1:10" ht="18" x14ac:dyDescent="0.25">
      <c r="B562" s="54"/>
      <c r="C562" s="56" t="str">
        <f t="shared" si="41"/>
        <v>kanal F16</v>
      </c>
      <c r="D562" s="37" t="s">
        <v>48</v>
      </c>
      <c r="E562" s="78">
        <v>0</v>
      </c>
      <c r="F562" s="38"/>
      <c r="G562" s="44"/>
      <c r="J562" s="12"/>
    </row>
    <row r="563" spans="1:10" ht="18" x14ac:dyDescent="0.25">
      <c r="B563" s="54"/>
      <c r="C563" s="56" t="str">
        <f t="shared" si="41"/>
        <v>kanal F17</v>
      </c>
      <c r="D563" s="37" t="s">
        <v>48</v>
      </c>
      <c r="E563" s="78">
        <v>0</v>
      </c>
      <c r="F563" s="38"/>
      <c r="G563" s="44"/>
      <c r="J563" s="12"/>
    </row>
    <row r="564" spans="1:10" ht="18" x14ac:dyDescent="0.25">
      <c r="B564" s="54"/>
      <c r="C564" s="56" t="str">
        <f t="shared" si="41"/>
        <v>kanal F18</v>
      </c>
      <c r="D564" s="37" t="s">
        <v>48</v>
      </c>
      <c r="E564" s="78">
        <v>59.5</v>
      </c>
      <c r="F564" s="38"/>
      <c r="G564" s="44"/>
      <c r="J564" s="12"/>
    </row>
    <row r="565" spans="1:10" ht="18" x14ac:dyDescent="0.25">
      <c r="B565" s="54"/>
      <c r="C565" s="56" t="str">
        <f t="shared" si="41"/>
        <v>kanal F19</v>
      </c>
      <c r="D565" s="37" t="s">
        <v>48</v>
      </c>
      <c r="E565" s="78">
        <v>12</v>
      </c>
      <c r="F565" s="38"/>
      <c r="G565" s="44"/>
      <c r="J565" s="12"/>
    </row>
    <row r="566" spans="1:10" ht="18" x14ac:dyDescent="0.25">
      <c r="B566" s="54"/>
      <c r="C566" s="56" t="str">
        <f t="shared" si="41"/>
        <v>kanal F20</v>
      </c>
      <c r="D566" s="37" t="s">
        <v>48</v>
      </c>
      <c r="E566" s="78">
        <v>0</v>
      </c>
      <c r="F566" s="38"/>
      <c r="G566" s="44"/>
      <c r="J566" s="12"/>
    </row>
    <row r="567" spans="1:10" ht="15" x14ac:dyDescent="0.25">
      <c r="B567" s="54"/>
      <c r="C567" s="56"/>
      <c r="D567" s="37"/>
      <c r="E567" s="44"/>
      <c r="F567" s="76"/>
      <c r="G567" s="44"/>
      <c r="J567" s="12"/>
    </row>
    <row r="568" spans="1:10" ht="30.75" customHeight="1" x14ac:dyDescent="0.25">
      <c r="B568" s="54">
        <v>8</v>
      </c>
      <c r="C568" s="159" t="s">
        <v>247</v>
      </c>
      <c r="D568" s="160" t="s">
        <v>48</v>
      </c>
      <c r="E568" s="161">
        <v>1635.9</v>
      </c>
      <c r="F568" s="162"/>
      <c r="G568" s="161">
        <f t="shared" si="36"/>
        <v>0</v>
      </c>
      <c r="J568" s="12"/>
    </row>
    <row r="569" spans="1:10" ht="18" x14ac:dyDescent="0.25">
      <c r="B569" s="54"/>
      <c r="C569" s="56" t="s">
        <v>222</v>
      </c>
      <c r="D569" s="37" t="s">
        <v>48</v>
      </c>
      <c r="E569" s="44">
        <v>1614.4</v>
      </c>
      <c r="F569" s="38"/>
      <c r="G569" s="44"/>
      <c r="J569" s="12"/>
    </row>
    <row r="570" spans="1:10" ht="18" x14ac:dyDescent="0.25">
      <c r="B570" s="54"/>
      <c r="C570" s="56" t="s">
        <v>226</v>
      </c>
      <c r="D570" s="37" t="s">
        <v>48</v>
      </c>
      <c r="E570" s="44">
        <v>21.5</v>
      </c>
      <c r="F570" s="38"/>
      <c r="G570" s="44"/>
      <c r="J570" s="12"/>
    </row>
    <row r="571" spans="1:10" ht="15" x14ac:dyDescent="0.25">
      <c r="B571" s="54"/>
      <c r="C571" s="43"/>
      <c r="D571" s="37"/>
      <c r="E571" s="44"/>
      <c r="F571" s="38"/>
      <c r="G571" s="44"/>
      <c r="J571" s="12"/>
    </row>
    <row r="572" spans="1:10" ht="60" x14ac:dyDescent="0.25">
      <c r="B572" s="54">
        <v>9</v>
      </c>
      <c r="C572" s="43" t="s">
        <v>248</v>
      </c>
      <c r="D572" s="53" t="s">
        <v>47</v>
      </c>
      <c r="E572" s="44">
        <v>1</v>
      </c>
      <c r="F572" s="38"/>
      <c r="G572" s="44">
        <f t="shared" si="36"/>
        <v>0</v>
      </c>
      <c r="J572" s="12"/>
    </row>
    <row r="573" spans="1:10" s="82" customFormat="1" ht="15" x14ac:dyDescent="0.25">
      <c r="A573" s="84"/>
      <c r="B573" s="54"/>
      <c r="C573" s="77"/>
      <c r="D573" s="53"/>
      <c r="E573" s="78"/>
      <c r="F573" s="76"/>
      <c r="G573" s="78"/>
      <c r="J573" s="12"/>
    </row>
    <row r="574" spans="1:10" s="82" customFormat="1" ht="30" x14ac:dyDescent="0.25">
      <c r="A574" s="84"/>
      <c r="B574" s="54">
        <v>10</v>
      </c>
      <c r="C574" s="77" t="s">
        <v>384</v>
      </c>
      <c r="D574" s="53" t="s">
        <v>27</v>
      </c>
      <c r="E574" s="78">
        <v>2</v>
      </c>
      <c r="F574" s="76"/>
      <c r="G574" s="78">
        <f t="shared" si="36"/>
        <v>0</v>
      </c>
      <c r="J574" s="12"/>
    </row>
    <row r="575" spans="1:10" s="82" customFormat="1" ht="15" x14ac:dyDescent="0.25">
      <c r="A575" s="84"/>
      <c r="B575" s="54"/>
      <c r="C575" s="77"/>
      <c r="D575" s="53"/>
      <c r="E575" s="78"/>
      <c r="F575" s="76"/>
      <c r="G575" s="78"/>
      <c r="J575" s="12"/>
    </row>
    <row r="576" spans="1:10" s="82" customFormat="1" ht="60" x14ac:dyDescent="0.25">
      <c r="A576" s="84"/>
      <c r="B576" s="54" t="s">
        <v>524</v>
      </c>
      <c r="C576" s="77" t="s">
        <v>528</v>
      </c>
      <c r="D576" s="75" t="s">
        <v>48</v>
      </c>
      <c r="E576" s="78">
        <v>12</v>
      </c>
      <c r="F576" s="76"/>
      <c r="G576" s="78">
        <f t="shared" si="36"/>
        <v>0</v>
      </c>
      <c r="J576" s="12"/>
    </row>
    <row r="577" spans="1:10" s="82" customFormat="1" ht="15" x14ac:dyDescent="0.25">
      <c r="A577" s="84"/>
      <c r="B577" s="54"/>
      <c r="C577" s="77"/>
      <c r="D577" s="75"/>
      <c r="E577" s="78"/>
      <c r="F577" s="76"/>
      <c r="G577" s="78"/>
      <c r="J577" s="12"/>
    </row>
    <row r="578" spans="1:10" s="82" customFormat="1" ht="15" x14ac:dyDescent="0.25">
      <c r="A578" s="84"/>
      <c r="B578" s="54" t="s">
        <v>525</v>
      </c>
      <c r="C578" s="77" t="s">
        <v>519</v>
      </c>
      <c r="D578" s="75" t="s">
        <v>520</v>
      </c>
      <c r="E578" s="78">
        <v>1000</v>
      </c>
      <c r="F578" s="76"/>
      <c r="G578" s="78">
        <f>E578*F578</f>
        <v>0</v>
      </c>
      <c r="J578" s="12"/>
    </row>
    <row r="579" spans="1:10" s="82" customFormat="1" ht="15" x14ac:dyDescent="0.25">
      <c r="A579" s="84"/>
      <c r="B579" s="54"/>
      <c r="C579" s="77"/>
      <c r="D579" s="75"/>
      <c r="E579" s="78"/>
      <c r="F579" s="76"/>
      <c r="G579" s="78"/>
      <c r="J579" s="12"/>
    </row>
    <row r="580" spans="1:10" s="82" customFormat="1" ht="15" x14ac:dyDescent="0.25">
      <c r="A580" s="84"/>
      <c r="B580" s="54" t="s">
        <v>526</v>
      </c>
      <c r="C580" s="77" t="s">
        <v>521</v>
      </c>
      <c r="D580" s="75" t="s">
        <v>522</v>
      </c>
      <c r="E580" s="78">
        <v>100</v>
      </c>
      <c r="F580" s="76"/>
      <c r="G580" s="78">
        <f>+E580*F580</f>
        <v>0</v>
      </c>
      <c r="J580" s="12"/>
    </row>
    <row r="581" spans="1:10" s="82" customFormat="1" ht="15" x14ac:dyDescent="0.25">
      <c r="A581" s="84"/>
      <c r="B581" s="54"/>
      <c r="C581" s="77"/>
      <c r="D581" s="75"/>
      <c r="E581" s="78"/>
      <c r="F581" s="76"/>
      <c r="G581" s="78"/>
      <c r="J581" s="12"/>
    </row>
    <row r="582" spans="1:10" s="82" customFormat="1" ht="30" x14ac:dyDescent="0.25">
      <c r="A582" s="84"/>
      <c r="B582" s="54" t="s">
        <v>527</v>
      </c>
      <c r="C582" s="77" t="s">
        <v>523</v>
      </c>
      <c r="D582" s="75" t="s">
        <v>437</v>
      </c>
      <c r="E582" s="78">
        <v>100</v>
      </c>
      <c r="F582" s="76"/>
      <c r="G582" s="78">
        <f>E582*F582</f>
        <v>0</v>
      </c>
      <c r="J582" s="12"/>
    </row>
    <row r="583" spans="1:10" ht="15" x14ac:dyDescent="0.25">
      <c r="B583" s="54"/>
      <c r="C583" s="43"/>
      <c r="D583" s="37"/>
      <c r="E583" s="44"/>
      <c r="F583" s="38"/>
      <c r="G583" s="44"/>
      <c r="J583" s="12"/>
    </row>
    <row r="584" spans="1:10" ht="30" x14ac:dyDescent="0.25">
      <c r="B584" s="54">
        <v>12</v>
      </c>
      <c r="C584" s="159" t="s">
        <v>21</v>
      </c>
      <c r="D584" s="160" t="s">
        <v>9</v>
      </c>
      <c r="E584" s="161">
        <v>3720.0000000000005</v>
      </c>
      <c r="F584" s="162"/>
      <c r="G584" s="161">
        <f t="shared" si="36"/>
        <v>0</v>
      </c>
    </row>
    <row r="585" spans="1:10" ht="15" x14ac:dyDescent="0.25">
      <c r="B585" s="54"/>
      <c r="C585" s="56" t="str">
        <f t="shared" ref="C585:C604" si="42">C547</f>
        <v>kanal F1</v>
      </c>
      <c r="D585" s="37" t="s">
        <v>9</v>
      </c>
      <c r="E585" s="44">
        <v>242.3</v>
      </c>
      <c r="F585" s="38"/>
      <c r="G585" s="44"/>
    </row>
    <row r="586" spans="1:10" ht="15" x14ac:dyDescent="0.25">
      <c r="B586" s="54"/>
      <c r="C586" s="56" t="str">
        <f t="shared" si="42"/>
        <v>kanal F2</v>
      </c>
      <c r="D586" s="37" t="s">
        <v>9</v>
      </c>
      <c r="E586" s="44">
        <v>642.20000000000005</v>
      </c>
      <c r="F586" s="38"/>
      <c r="G586" s="44"/>
    </row>
    <row r="587" spans="1:10" ht="15" x14ac:dyDescent="0.25">
      <c r="B587" s="54"/>
      <c r="C587" s="56" t="str">
        <f t="shared" si="42"/>
        <v>kanal F3</v>
      </c>
      <c r="D587" s="37" t="s">
        <v>9</v>
      </c>
      <c r="E587" s="44">
        <v>227.8</v>
      </c>
      <c r="F587" s="38"/>
      <c r="G587" s="44"/>
    </row>
    <row r="588" spans="1:10" ht="15" x14ac:dyDescent="0.25">
      <c r="B588" s="54"/>
      <c r="C588" s="56" t="str">
        <f t="shared" si="42"/>
        <v>kanal F4</v>
      </c>
      <c r="D588" s="37" t="s">
        <v>9</v>
      </c>
      <c r="E588" s="44">
        <v>171.6</v>
      </c>
      <c r="F588" s="38"/>
      <c r="G588" s="44"/>
    </row>
    <row r="589" spans="1:10" ht="15" x14ac:dyDescent="0.25">
      <c r="B589" s="54"/>
      <c r="C589" s="56" t="str">
        <f t="shared" si="42"/>
        <v>kanal F5</v>
      </c>
      <c r="D589" s="37" t="s">
        <v>9</v>
      </c>
      <c r="E589" s="44">
        <v>92.7</v>
      </c>
      <c r="F589" s="38"/>
      <c r="G589" s="44"/>
    </row>
    <row r="590" spans="1:10" ht="15" x14ac:dyDescent="0.25">
      <c r="B590" s="54"/>
      <c r="C590" s="56" t="str">
        <f t="shared" si="42"/>
        <v>kanal F6</v>
      </c>
      <c r="D590" s="37" t="s">
        <v>9</v>
      </c>
      <c r="E590" s="44">
        <v>97.7</v>
      </c>
      <c r="F590" s="38"/>
      <c r="G590" s="44"/>
    </row>
    <row r="591" spans="1:10" ht="15" x14ac:dyDescent="0.25">
      <c r="B591" s="54"/>
      <c r="C591" s="56" t="str">
        <f t="shared" si="42"/>
        <v>kanal F7</v>
      </c>
      <c r="D591" s="37" t="s">
        <v>9</v>
      </c>
      <c r="E591" s="44">
        <v>147</v>
      </c>
      <c r="F591" s="38"/>
      <c r="G591" s="44"/>
    </row>
    <row r="592" spans="1:10" ht="15" x14ac:dyDescent="0.25">
      <c r="B592" s="54"/>
      <c r="C592" s="56" t="str">
        <f t="shared" si="42"/>
        <v>kanal F8</v>
      </c>
      <c r="D592" s="37" t="s">
        <v>9</v>
      </c>
      <c r="E592" s="44">
        <v>56.5</v>
      </c>
      <c r="F592" s="38"/>
      <c r="G592" s="44"/>
    </row>
    <row r="593" spans="1:10" ht="15" x14ac:dyDescent="0.25">
      <c r="B593" s="54"/>
      <c r="C593" s="56" t="str">
        <f t="shared" si="42"/>
        <v>kanal F9</v>
      </c>
      <c r="D593" s="37" t="s">
        <v>9</v>
      </c>
      <c r="E593" s="44">
        <v>640.6</v>
      </c>
      <c r="F593" s="38"/>
      <c r="G593" s="44"/>
    </row>
    <row r="594" spans="1:10" ht="15" x14ac:dyDescent="0.25">
      <c r="B594" s="54"/>
      <c r="C594" s="56" t="str">
        <f t="shared" si="42"/>
        <v>kanal F10</v>
      </c>
      <c r="D594" s="37" t="s">
        <v>9</v>
      </c>
      <c r="E594" s="44">
        <v>325.10000000000002</v>
      </c>
      <c r="F594" s="38"/>
      <c r="G594" s="44"/>
    </row>
    <row r="595" spans="1:10" ht="15" x14ac:dyDescent="0.25">
      <c r="B595" s="54"/>
      <c r="C595" s="56" t="str">
        <f t="shared" si="42"/>
        <v>kanal F11</v>
      </c>
      <c r="D595" s="37" t="s">
        <v>9</v>
      </c>
      <c r="E595" s="44">
        <v>723.9</v>
      </c>
      <c r="F595" s="38"/>
      <c r="G595" s="44"/>
    </row>
    <row r="596" spans="1:10" ht="15" x14ac:dyDescent="0.25">
      <c r="B596" s="54"/>
      <c r="C596" s="56" t="str">
        <f t="shared" si="42"/>
        <v>kanal F12</v>
      </c>
      <c r="D596" s="37" t="s">
        <v>9</v>
      </c>
      <c r="E596" s="44">
        <v>96.5</v>
      </c>
      <c r="F596" s="38"/>
      <c r="G596" s="44"/>
    </row>
    <row r="597" spans="1:10" ht="15" x14ac:dyDescent="0.25">
      <c r="B597" s="54"/>
      <c r="C597" s="56" t="str">
        <f t="shared" si="42"/>
        <v>kanal F13</v>
      </c>
      <c r="D597" s="37" t="s">
        <v>9</v>
      </c>
      <c r="E597" s="44">
        <v>54</v>
      </c>
      <c r="F597" s="38"/>
      <c r="G597" s="44"/>
    </row>
    <row r="598" spans="1:10" ht="15" x14ac:dyDescent="0.25">
      <c r="B598" s="54"/>
      <c r="C598" s="56" t="str">
        <f t="shared" si="42"/>
        <v>kanal F14</v>
      </c>
      <c r="D598" s="37" t="s">
        <v>9</v>
      </c>
      <c r="E598" s="44">
        <v>30.5</v>
      </c>
      <c r="F598" s="38"/>
      <c r="G598" s="44"/>
    </row>
    <row r="599" spans="1:10" ht="15" x14ac:dyDescent="0.25">
      <c r="B599" s="54"/>
      <c r="C599" s="56" t="str">
        <f t="shared" si="42"/>
        <v>kanal F15</v>
      </c>
      <c r="D599" s="37" t="s">
        <v>9</v>
      </c>
      <c r="E599" s="44">
        <v>34.799999999999997</v>
      </c>
      <c r="F599" s="38"/>
      <c r="G599" s="44"/>
    </row>
    <row r="600" spans="1:10" ht="15" x14ac:dyDescent="0.25">
      <c r="B600" s="54"/>
      <c r="C600" s="56" t="str">
        <f t="shared" si="42"/>
        <v>kanal F16</v>
      </c>
      <c r="D600" s="37" t="s">
        <v>9</v>
      </c>
      <c r="E600" s="44">
        <v>25.2</v>
      </c>
      <c r="F600" s="38"/>
      <c r="G600" s="44"/>
    </row>
    <row r="601" spans="1:10" ht="15" x14ac:dyDescent="0.25">
      <c r="B601" s="54"/>
      <c r="C601" s="56" t="str">
        <f t="shared" si="42"/>
        <v>kanal F17</v>
      </c>
      <c r="D601" s="37" t="s">
        <v>9</v>
      </c>
      <c r="E601" s="44">
        <v>15.5</v>
      </c>
      <c r="F601" s="38"/>
      <c r="G601" s="44"/>
    </row>
    <row r="602" spans="1:10" ht="15" x14ac:dyDescent="0.25">
      <c r="B602" s="54"/>
      <c r="C602" s="56" t="str">
        <f t="shared" si="42"/>
        <v>kanal F18</v>
      </c>
      <c r="D602" s="37" t="s">
        <v>9</v>
      </c>
      <c r="E602" s="44">
        <v>30.3</v>
      </c>
      <c r="F602" s="38"/>
      <c r="G602" s="44"/>
    </row>
    <row r="603" spans="1:10" ht="15" x14ac:dyDescent="0.25">
      <c r="B603" s="54"/>
      <c r="C603" s="56" t="str">
        <f t="shared" si="42"/>
        <v>kanal F19</v>
      </c>
      <c r="D603" s="37" t="s">
        <v>9</v>
      </c>
      <c r="E603" s="44">
        <v>35.299999999999997</v>
      </c>
      <c r="F603" s="38"/>
      <c r="G603" s="44"/>
    </row>
    <row r="604" spans="1:10" ht="15" x14ac:dyDescent="0.25">
      <c r="B604" s="54"/>
      <c r="C604" s="56" t="str">
        <f t="shared" si="42"/>
        <v>kanal F20</v>
      </c>
      <c r="D604" s="37" t="s">
        <v>9</v>
      </c>
      <c r="E604" s="44">
        <v>30.5</v>
      </c>
      <c r="F604" s="38"/>
      <c r="G604" s="44"/>
    </row>
    <row r="605" spans="1:10" s="18" customFormat="1" ht="15" x14ac:dyDescent="0.25">
      <c r="A605" s="25"/>
      <c r="B605" s="54"/>
      <c r="C605" s="43"/>
      <c r="D605" s="37"/>
      <c r="E605" s="44"/>
      <c r="F605" s="38"/>
      <c r="G605" s="44"/>
      <c r="H605"/>
      <c r="I605"/>
      <c r="J605"/>
    </row>
    <row r="606" spans="1:10" s="18" customFormat="1" ht="15" x14ac:dyDescent="0.25">
      <c r="A606" s="25"/>
      <c r="B606" s="54">
        <v>13</v>
      </c>
      <c r="C606" s="159" t="s">
        <v>23</v>
      </c>
      <c r="D606" s="160" t="s">
        <v>9</v>
      </c>
      <c r="E606" s="161">
        <v>3720.0000000000005</v>
      </c>
      <c r="F606" s="162"/>
      <c r="G606" s="161">
        <f t="shared" ref="G606" si="43">+E606*F606</f>
        <v>0</v>
      </c>
      <c r="H606"/>
      <c r="I606"/>
      <c r="J606"/>
    </row>
    <row r="607" spans="1:10" s="18" customFormat="1" ht="15" x14ac:dyDescent="0.25">
      <c r="A607" s="25"/>
      <c r="B607" s="54"/>
      <c r="C607" s="56" t="str">
        <f>C585</f>
        <v>kanal F1</v>
      </c>
      <c r="D607" s="37" t="s">
        <v>9</v>
      </c>
      <c r="E607" s="44">
        <v>242.3</v>
      </c>
      <c r="F607" s="38"/>
      <c r="G607" s="44"/>
      <c r="H607"/>
      <c r="I607"/>
      <c r="J607"/>
    </row>
    <row r="608" spans="1:10" s="18" customFormat="1" ht="15" x14ac:dyDescent="0.25">
      <c r="A608" s="25"/>
      <c r="B608" s="54"/>
      <c r="C608" s="56" t="str">
        <f t="shared" ref="C608:C626" si="44">C586</f>
        <v>kanal F2</v>
      </c>
      <c r="D608" s="37" t="s">
        <v>9</v>
      </c>
      <c r="E608" s="44">
        <v>642.20000000000005</v>
      </c>
      <c r="F608" s="38"/>
      <c r="G608" s="44"/>
      <c r="H608"/>
      <c r="I608"/>
      <c r="J608"/>
    </row>
    <row r="609" spans="1:10" s="18" customFormat="1" ht="15" x14ac:dyDescent="0.25">
      <c r="A609" s="25"/>
      <c r="B609" s="54"/>
      <c r="C609" s="56" t="str">
        <f t="shared" si="44"/>
        <v>kanal F3</v>
      </c>
      <c r="D609" s="37" t="s">
        <v>9</v>
      </c>
      <c r="E609" s="44">
        <v>227.8</v>
      </c>
      <c r="F609" s="38"/>
      <c r="G609" s="44"/>
      <c r="H609"/>
      <c r="I609"/>
      <c r="J609"/>
    </row>
    <row r="610" spans="1:10" s="18" customFormat="1" ht="15" x14ac:dyDescent="0.25">
      <c r="A610" s="25"/>
      <c r="B610" s="54"/>
      <c r="C610" s="56" t="str">
        <f t="shared" si="44"/>
        <v>kanal F4</v>
      </c>
      <c r="D610" s="37" t="s">
        <v>9</v>
      </c>
      <c r="E610" s="44">
        <v>171.6</v>
      </c>
      <c r="F610" s="38"/>
      <c r="G610" s="44"/>
      <c r="H610"/>
      <c r="I610"/>
      <c r="J610"/>
    </row>
    <row r="611" spans="1:10" s="18" customFormat="1" ht="15" x14ac:dyDescent="0.25">
      <c r="A611" s="25"/>
      <c r="B611" s="54"/>
      <c r="C611" s="56" t="str">
        <f t="shared" si="44"/>
        <v>kanal F5</v>
      </c>
      <c r="D611" s="37" t="s">
        <v>9</v>
      </c>
      <c r="E611" s="44">
        <v>92.7</v>
      </c>
      <c r="F611" s="38"/>
      <c r="G611" s="44"/>
      <c r="H611"/>
      <c r="I611"/>
      <c r="J611"/>
    </row>
    <row r="612" spans="1:10" s="18" customFormat="1" ht="15" x14ac:dyDescent="0.25">
      <c r="A612" s="25"/>
      <c r="B612" s="54"/>
      <c r="C612" s="56" t="str">
        <f t="shared" si="44"/>
        <v>kanal F6</v>
      </c>
      <c r="D612" s="37" t="s">
        <v>9</v>
      </c>
      <c r="E612" s="44">
        <v>97.7</v>
      </c>
      <c r="F612" s="38"/>
      <c r="G612" s="44"/>
      <c r="H612"/>
      <c r="I612"/>
      <c r="J612"/>
    </row>
    <row r="613" spans="1:10" s="18" customFormat="1" ht="15" x14ac:dyDescent="0.25">
      <c r="A613" s="25"/>
      <c r="B613" s="54"/>
      <c r="C613" s="56" t="str">
        <f t="shared" si="44"/>
        <v>kanal F7</v>
      </c>
      <c r="D613" s="37" t="s">
        <v>9</v>
      </c>
      <c r="E613" s="44">
        <v>147</v>
      </c>
      <c r="F613" s="38"/>
      <c r="G613" s="44"/>
      <c r="H613"/>
      <c r="I613"/>
      <c r="J613"/>
    </row>
    <row r="614" spans="1:10" s="18" customFormat="1" ht="15" x14ac:dyDescent="0.25">
      <c r="A614" s="25"/>
      <c r="B614" s="54"/>
      <c r="C614" s="56" t="str">
        <f t="shared" si="44"/>
        <v>kanal F8</v>
      </c>
      <c r="D614" s="37" t="s">
        <v>9</v>
      </c>
      <c r="E614" s="44">
        <v>56.5</v>
      </c>
      <c r="F614" s="38"/>
      <c r="G614" s="44"/>
      <c r="H614"/>
      <c r="I614"/>
      <c r="J614"/>
    </row>
    <row r="615" spans="1:10" s="18" customFormat="1" ht="15" x14ac:dyDescent="0.25">
      <c r="A615" s="25"/>
      <c r="B615" s="54"/>
      <c r="C615" s="56" t="str">
        <f t="shared" si="44"/>
        <v>kanal F9</v>
      </c>
      <c r="D615" s="37" t="s">
        <v>9</v>
      </c>
      <c r="E615" s="44">
        <v>640.6</v>
      </c>
      <c r="F615" s="38"/>
      <c r="G615" s="44"/>
      <c r="H615"/>
      <c r="I615"/>
      <c r="J615"/>
    </row>
    <row r="616" spans="1:10" s="18" customFormat="1" ht="15" x14ac:dyDescent="0.25">
      <c r="A616" s="25"/>
      <c r="B616" s="54"/>
      <c r="C616" s="56" t="str">
        <f t="shared" si="44"/>
        <v>kanal F10</v>
      </c>
      <c r="D616" s="37" t="s">
        <v>9</v>
      </c>
      <c r="E616" s="44">
        <v>325.10000000000002</v>
      </c>
      <c r="F616" s="38"/>
      <c r="G616" s="44"/>
      <c r="H616"/>
      <c r="I616"/>
      <c r="J616"/>
    </row>
    <row r="617" spans="1:10" s="18" customFormat="1" ht="15" x14ac:dyDescent="0.25">
      <c r="A617" s="25"/>
      <c r="B617" s="54"/>
      <c r="C617" s="56" t="str">
        <f t="shared" si="44"/>
        <v>kanal F11</v>
      </c>
      <c r="D617" s="37" t="s">
        <v>9</v>
      </c>
      <c r="E617" s="44">
        <v>723.9</v>
      </c>
      <c r="F617" s="38"/>
      <c r="G617" s="44"/>
      <c r="H617"/>
      <c r="I617"/>
      <c r="J617"/>
    </row>
    <row r="618" spans="1:10" s="18" customFormat="1" ht="15" x14ac:dyDescent="0.25">
      <c r="A618" s="25"/>
      <c r="B618" s="54"/>
      <c r="C618" s="56" t="str">
        <f t="shared" si="44"/>
        <v>kanal F12</v>
      </c>
      <c r="D618" s="37" t="s">
        <v>9</v>
      </c>
      <c r="E618" s="44">
        <v>96.5</v>
      </c>
      <c r="F618" s="38"/>
      <c r="G618" s="44"/>
      <c r="H618"/>
      <c r="I618"/>
      <c r="J618"/>
    </row>
    <row r="619" spans="1:10" s="18" customFormat="1" ht="15" x14ac:dyDescent="0.25">
      <c r="A619" s="25"/>
      <c r="B619" s="54"/>
      <c r="C619" s="56" t="str">
        <f t="shared" si="44"/>
        <v>kanal F13</v>
      </c>
      <c r="D619" s="37" t="s">
        <v>9</v>
      </c>
      <c r="E619" s="44">
        <v>54</v>
      </c>
      <c r="F619" s="38"/>
      <c r="G619" s="44"/>
      <c r="H619"/>
      <c r="I619"/>
      <c r="J619"/>
    </row>
    <row r="620" spans="1:10" s="18" customFormat="1" ht="15" x14ac:dyDescent="0.25">
      <c r="A620" s="25"/>
      <c r="B620" s="54"/>
      <c r="C620" s="56" t="str">
        <f t="shared" si="44"/>
        <v>kanal F14</v>
      </c>
      <c r="D620" s="37" t="s">
        <v>9</v>
      </c>
      <c r="E620" s="44">
        <v>30.5</v>
      </c>
      <c r="F620" s="38"/>
      <c r="G620" s="44"/>
      <c r="H620"/>
      <c r="I620"/>
      <c r="J620"/>
    </row>
    <row r="621" spans="1:10" s="18" customFormat="1" ht="15" x14ac:dyDescent="0.25">
      <c r="A621" s="25"/>
      <c r="B621" s="54"/>
      <c r="C621" s="56" t="str">
        <f t="shared" si="44"/>
        <v>kanal F15</v>
      </c>
      <c r="D621" s="37" t="s">
        <v>9</v>
      </c>
      <c r="E621" s="44">
        <v>34.799999999999997</v>
      </c>
      <c r="F621" s="38"/>
      <c r="G621" s="44"/>
      <c r="H621"/>
      <c r="I621"/>
      <c r="J621"/>
    </row>
    <row r="622" spans="1:10" s="18" customFormat="1" ht="15" x14ac:dyDescent="0.25">
      <c r="A622" s="25"/>
      <c r="B622" s="54"/>
      <c r="C622" s="56" t="str">
        <f t="shared" si="44"/>
        <v>kanal F16</v>
      </c>
      <c r="D622" s="37" t="s">
        <v>9</v>
      </c>
      <c r="E622" s="44">
        <v>25.2</v>
      </c>
      <c r="F622" s="38"/>
      <c r="G622" s="44"/>
      <c r="H622"/>
      <c r="I622"/>
      <c r="J622"/>
    </row>
    <row r="623" spans="1:10" s="18" customFormat="1" ht="15" x14ac:dyDescent="0.25">
      <c r="A623" s="25"/>
      <c r="B623" s="54"/>
      <c r="C623" s="56" t="str">
        <f t="shared" si="44"/>
        <v>kanal F17</v>
      </c>
      <c r="D623" s="37" t="s">
        <v>9</v>
      </c>
      <c r="E623" s="44">
        <v>15.5</v>
      </c>
      <c r="F623" s="38"/>
      <c r="G623" s="44"/>
      <c r="H623"/>
      <c r="I623"/>
      <c r="J623"/>
    </row>
    <row r="624" spans="1:10" s="18" customFormat="1" ht="15" x14ac:dyDescent="0.25">
      <c r="A624" s="25"/>
      <c r="B624" s="54"/>
      <c r="C624" s="56" t="str">
        <f t="shared" si="44"/>
        <v>kanal F18</v>
      </c>
      <c r="D624" s="37" t="s">
        <v>9</v>
      </c>
      <c r="E624" s="44">
        <v>30.3</v>
      </c>
      <c r="F624" s="38"/>
      <c r="G624" s="44"/>
      <c r="H624"/>
      <c r="I624"/>
      <c r="J624"/>
    </row>
    <row r="625" spans="1:10" s="18" customFormat="1" ht="15" x14ac:dyDescent="0.25">
      <c r="A625" s="25"/>
      <c r="B625" s="54"/>
      <c r="C625" s="56" t="str">
        <f t="shared" si="44"/>
        <v>kanal F19</v>
      </c>
      <c r="D625" s="37" t="s">
        <v>9</v>
      </c>
      <c r="E625" s="44">
        <v>35.299999999999997</v>
      </c>
      <c r="F625" s="38"/>
      <c r="G625" s="44"/>
      <c r="H625"/>
      <c r="I625"/>
      <c r="J625"/>
    </row>
    <row r="626" spans="1:10" s="18" customFormat="1" ht="15" x14ac:dyDescent="0.25">
      <c r="A626" s="25"/>
      <c r="B626" s="54"/>
      <c r="C626" s="56" t="str">
        <f t="shared" si="44"/>
        <v>kanal F20</v>
      </c>
      <c r="D626" s="37" t="s">
        <v>9</v>
      </c>
      <c r="E626" s="44">
        <v>30.5</v>
      </c>
      <c r="F626" s="38"/>
      <c r="G626" s="44"/>
      <c r="H626"/>
      <c r="I626"/>
      <c r="J626"/>
    </row>
    <row r="627" spans="1:10" s="18" customFormat="1" ht="15" x14ac:dyDescent="0.25">
      <c r="A627" s="25"/>
      <c r="B627" s="54"/>
      <c r="C627" s="43"/>
      <c r="D627" s="37"/>
      <c r="E627" s="44"/>
      <c r="F627" s="38"/>
      <c r="G627" s="44"/>
      <c r="H627"/>
      <c r="I627"/>
      <c r="J627"/>
    </row>
    <row r="628" spans="1:10" s="18" customFormat="1" ht="15" x14ac:dyDescent="0.25">
      <c r="A628" s="25"/>
      <c r="B628" s="54">
        <v>14</v>
      </c>
      <c r="C628" s="159" t="s">
        <v>22</v>
      </c>
      <c r="D628" s="160" t="s">
        <v>9</v>
      </c>
      <c r="E628" s="161">
        <v>3720.0000000000005</v>
      </c>
      <c r="F628" s="162"/>
      <c r="G628" s="161">
        <f t="shared" ref="G628" si="45">+E628*F628</f>
        <v>0</v>
      </c>
      <c r="H628"/>
      <c r="I628"/>
      <c r="J628"/>
    </row>
    <row r="629" spans="1:10" s="18" customFormat="1" ht="15" x14ac:dyDescent="0.25">
      <c r="A629" s="25"/>
      <c r="B629" s="54"/>
      <c r="C629" s="56" t="str">
        <f>C607</f>
        <v>kanal F1</v>
      </c>
      <c r="D629" s="37" t="s">
        <v>9</v>
      </c>
      <c r="E629" s="44">
        <v>242.3</v>
      </c>
      <c r="F629" s="38"/>
      <c r="G629" s="44"/>
      <c r="H629"/>
      <c r="I629"/>
      <c r="J629"/>
    </row>
    <row r="630" spans="1:10" s="18" customFormat="1" ht="15" x14ac:dyDescent="0.25">
      <c r="A630" s="25"/>
      <c r="B630" s="54"/>
      <c r="C630" s="56" t="str">
        <f t="shared" ref="C630:C648" si="46">C608</f>
        <v>kanal F2</v>
      </c>
      <c r="D630" s="37" t="s">
        <v>9</v>
      </c>
      <c r="E630" s="78">
        <v>642.20000000000005</v>
      </c>
      <c r="F630" s="38"/>
      <c r="G630" s="44"/>
      <c r="H630"/>
      <c r="I630"/>
      <c r="J630"/>
    </row>
    <row r="631" spans="1:10" s="18" customFormat="1" ht="15" x14ac:dyDescent="0.25">
      <c r="A631" s="25"/>
      <c r="B631" s="54"/>
      <c r="C631" s="56" t="str">
        <f t="shared" si="46"/>
        <v>kanal F3</v>
      </c>
      <c r="D631" s="37" t="s">
        <v>9</v>
      </c>
      <c r="E631" s="78">
        <v>227.8</v>
      </c>
      <c r="F631" s="38"/>
      <c r="G631" s="44"/>
      <c r="H631"/>
      <c r="I631"/>
      <c r="J631"/>
    </row>
    <row r="632" spans="1:10" s="18" customFormat="1" ht="15" x14ac:dyDescent="0.25">
      <c r="A632" s="25"/>
      <c r="B632" s="54"/>
      <c r="C632" s="56" t="str">
        <f t="shared" si="46"/>
        <v>kanal F4</v>
      </c>
      <c r="D632" s="37" t="s">
        <v>9</v>
      </c>
      <c r="E632" s="78">
        <v>171.6</v>
      </c>
      <c r="F632" s="38"/>
      <c r="G632" s="44"/>
      <c r="H632"/>
      <c r="I632"/>
      <c r="J632"/>
    </row>
    <row r="633" spans="1:10" s="18" customFormat="1" ht="15" x14ac:dyDescent="0.25">
      <c r="A633" s="25"/>
      <c r="B633" s="54"/>
      <c r="C633" s="56" t="str">
        <f t="shared" si="46"/>
        <v>kanal F5</v>
      </c>
      <c r="D633" s="37" t="s">
        <v>9</v>
      </c>
      <c r="E633" s="78">
        <v>92.7</v>
      </c>
      <c r="F633" s="38"/>
      <c r="G633" s="44"/>
      <c r="H633"/>
      <c r="I633"/>
      <c r="J633"/>
    </row>
    <row r="634" spans="1:10" s="18" customFormat="1" ht="15" x14ac:dyDescent="0.25">
      <c r="A634" s="25"/>
      <c r="B634" s="54"/>
      <c r="C634" s="56" t="str">
        <f t="shared" si="46"/>
        <v>kanal F6</v>
      </c>
      <c r="D634" s="37" t="s">
        <v>9</v>
      </c>
      <c r="E634" s="78">
        <v>97.7</v>
      </c>
      <c r="F634" s="38"/>
      <c r="G634" s="44"/>
      <c r="H634"/>
      <c r="I634"/>
      <c r="J634"/>
    </row>
    <row r="635" spans="1:10" s="18" customFormat="1" ht="15" x14ac:dyDescent="0.25">
      <c r="A635" s="25"/>
      <c r="B635" s="54"/>
      <c r="C635" s="56" t="str">
        <f t="shared" si="46"/>
        <v>kanal F7</v>
      </c>
      <c r="D635" s="37" t="s">
        <v>9</v>
      </c>
      <c r="E635" s="78">
        <v>147</v>
      </c>
      <c r="F635" s="38"/>
      <c r="G635" s="44"/>
      <c r="H635"/>
      <c r="I635"/>
      <c r="J635"/>
    </row>
    <row r="636" spans="1:10" s="18" customFormat="1" ht="15" x14ac:dyDescent="0.25">
      <c r="A636" s="25"/>
      <c r="B636" s="54"/>
      <c r="C636" s="56" t="str">
        <f t="shared" si="46"/>
        <v>kanal F8</v>
      </c>
      <c r="D636" s="37" t="s">
        <v>9</v>
      </c>
      <c r="E636" s="78">
        <v>56.5</v>
      </c>
      <c r="F636" s="38"/>
      <c r="G636" s="44"/>
      <c r="H636"/>
      <c r="I636"/>
      <c r="J636"/>
    </row>
    <row r="637" spans="1:10" s="18" customFormat="1" ht="15" x14ac:dyDescent="0.25">
      <c r="A637" s="25"/>
      <c r="B637" s="54"/>
      <c r="C637" s="56" t="str">
        <f t="shared" si="46"/>
        <v>kanal F9</v>
      </c>
      <c r="D637" s="37" t="s">
        <v>9</v>
      </c>
      <c r="E637" s="78">
        <v>640.6</v>
      </c>
      <c r="F637" s="38"/>
      <c r="G637" s="44"/>
      <c r="H637"/>
      <c r="I637"/>
      <c r="J637"/>
    </row>
    <row r="638" spans="1:10" s="18" customFormat="1" ht="15" x14ac:dyDescent="0.25">
      <c r="A638" s="25"/>
      <c r="B638" s="54"/>
      <c r="C638" s="56" t="str">
        <f t="shared" si="46"/>
        <v>kanal F10</v>
      </c>
      <c r="D638" s="37" t="s">
        <v>9</v>
      </c>
      <c r="E638" s="78">
        <v>325.10000000000002</v>
      </c>
      <c r="F638" s="38"/>
      <c r="G638" s="44"/>
      <c r="H638"/>
      <c r="I638"/>
      <c r="J638"/>
    </row>
    <row r="639" spans="1:10" s="18" customFormat="1" ht="15" x14ac:dyDescent="0.25">
      <c r="A639" s="25"/>
      <c r="B639" s="54"/>
      <c r="C639" s="56" t="str">
        <f t="shared" si="46"/>
        <v>kanal F11</v>
      </c>
      <c r="D639" s="37" t="s">
        <v>9</v>
      </c>
      <c r="E639" s="78">
        <v>723.9</v>
      </c>
      <c r="F639" s="38"/>
      <c r="G639" s="44"/>
      <c r="H639"/>
      <c r="I639"/>
      <c r="J639"/>
    </row>
    <row r="640" spans="1:10" s="18" customFormat="1" ht="15" x14ac:dyDescent="0.25">
      <c r="A640" s="25"/>
      <c r="B640" s="54"/>
      <c r="C640" s="56" t="str">
        <f t="shared" si="46"/>
        <v>kanal F12</v>
      </c>
      <c r="D640" s="37" t="s">
        <v>9</v>
      </c>
      <c r="E640" s="78">
        <v>96.5</v>
      </c>
      <c r="F640" s="38"/>
      <c r="G640" s="44"/>
      <c r="H640"/>
      <c r="I640"/>
      <c r="J640"/>
    </row>
    <row r="641" spans="1:10" s="18" customFormat="1" ht="15" x14ac:dyDescent="0.25">
      <c r="A641" s="25"/>
      <c r="B641" s="54"/>
      <c r="C641" s="56" t="str">
        <f t="shared" si="46"/>
        <v>kanal F13</v>
      </c>
      <c r="D641" s="37" t="s">
        <v>9</v>
      </c>
      <c r="E641" s="78">
        <v>54</v>
      </c>
      <c r="F641" s="38"/>
      <c r="G641" s="44"/>
      <c r="H641"/>
      <c r="I641"/>
      <c r="J641"/>
    </row>
    <row r="642" spans="1:10" s="18" customFormat="1" ht="15" x14ac:dyDescent="0.25">
      <c r="A642" s="25"/>
      <c r="B642" s="54"/>
      <c r="C642" s="56" t="str">
        <f t="shared" si="46"/>
        <v>kanal F14</v>
      </c>
      <c r="D642" s="37" t="s">
        <v>9</v>
      </c>
      <c r="E642" s="78">
        <v>30.5</v>
      </c>
      <c r="F642" s="38"/>
      <c r="G642" s="44"/>
      <c r="H642"/>
      <c r="I642"/>
      <c r="J642"/>
    </row>
    <row r="643" spans="1:10" s="18" customFormat="1" ht="15" x14ac:dyDescent="0.25">
      <c r="A643" s="25"/>
      <c r="B643" s="54"/>
      <c r="C643" s="56" t="str">
        <f t="shared" si="46"/>
        <v>kanal F15</v>
      </c>
      <c r="D643" s="37" t="s">
        <v>9</v>
      </c>
      <c r="E643" s="78">
        <v>34.799999999999997</v>
      </c>
      <c r="F643" s="38"/>
      <c r="G643" s="44"/>
      <c r="H643"/>
      <c r="I643"/>
      <c r="J643"/>
    </row>
    <row r="644" spans="1:10" s="18" customFormat="1" ht="15" x14ac:dyDescent="0.25">
      <c r="A644" s="25"/>
      <c r="B644" s="54"/>
      <c r="C644" s="56" t="str">
        <f t="shared" si="46"/>
        <v>kanal F16</v>
      </c>
      <c r="D644" s="37" t="s">
        <v>9</v>
      </c>
      <c r="E644" s="78">
        <v>25.2</v>
      </c>
      <c r="F644" s="38"/>
      <c r="G644" s="44"/>
      <c r="H644"/>
      <c r="I644"/>
      <c r="J644"/>
    </row>
    <row r="645" spans="1:10" s="18" customFormat="1" ht="15" x14ac:dyDescent="0.25">
      <c r="A645" s="25"/>
      <c r="B645" s="54"/>
      <c r="C645" s="56" t="str">
        <f t="shared" si="46"/>
        <v>kanal F17</v>
      </c>
      <c r="D645" s="37" t="s">
        <v>9</v>
      </c>
      <c r="E645" s="78">
        <v>15.5</v>
      </c>
      <c r="F645" s="38"/>
      <c r="G645" s="44"/>
      <c r="H645"/>
      <c r="I645"/>
      <c r="J645"/>
    </row>
    <row r="646" spans="1:10" s="18" customFormat="1" ht="15" x14ac:dyDescent="0.25">
      <c r="A646" s="25"/>
      <c r="B646" s="54"/>
      <c r="C646" s="56" t="str">
        <f t="shared" si="46"/>
        <v>kanal F18</v>
      </c>
      <c r="D646" s="37" t="s">
        <v>9</v>
      </c>
      <c r="E646" s="78">
        <v>30.3</v>
      </c>
      <c r="F646" s="38"/>
      <c r="G646" s="44"/>
      <c r="H646"/>
      <c r="I646"/>
      <c r="J646"/>
    </row>
    <row r="647" spans="1:10" s="18" customFormat="1" ht="15" x14ac:dyDescent="0.25">
      <c r="A647" s="25"/>
      <c r="B647" s="54"/>
      <c r="C647" s="56" t="str">
        <f t="shared" si="46"/>
        <v>kanal F19</v>
      </c>
      <c r="D647" s="37" t="s">
        <v>9</v>
      </c>
      <c r="E647" s="78">
        <v>35.299999999999997</v>
      </c>
      <c r="F647" s="38"/>
      <c r="G647" s="44"/>
      <c r="H647"/>
      <c r="I647"/>
      <c r="J647"/>
    </row>
    <row r="648" spans="1:10" s="18" customFormat="1" ht="15" x14ac:dyDescent="0.25">
      <c r="A648" s="25"/>
      <c r="B648" s="54"/>
      <c r="C648" s="56" t="str">
        <f t="shared" si="46"/>
        <v>kanal F20</v>
      </c>
      <c r="D648" s="37" t="s">
        <v>9</v>
      </c>
      <c r="E648" s="78">
        <v>30.5</v>
      </c>
      <c r="F648" s="38"/>
      <c r="G648" s="44"/>
      <c r="H648"/>
      <c r="I648"/>
      <c r="J648"/>
    </row>
    <row r="649" spans="1:10" s="18" customFormat="1" ht="15" x14ac:dyDescent="0.25">
      <c r="A649" s="25"/>
      <c r="B649" s="54"/>
      <c r="C649" s="49"/>
      <c r="D649" s="37"/>
      <c r="E649" s="44"/>
      <c r="F649" s="44"/>
      <c r="G649" s="44"/>
      <c r="H649"/>
      <c r="I649"/>
      <c r="J649"/>
    </row>
    <row r="650" spans="1:10" s="18" customFormat="1" ht="15" x14ac:dyDescent="0.25">
      <c r="A650" s="25"/>
      <c r="B650" s="54">
        <v>15</v>
      </c>
      <c r="C650" s="49" t="s">
        <v>28</v>
      </c>
      <c r="D650" s="37" t="s">
        <v>27</v>
      </c>
      <c r="E650" s="44">
        <v>1</v>
      </c>
      <c r="F650" s="50"/>
      <c r="G650" s="44">
        <f>+E650*F650</f>
        <v>0</v>
      </c>
      <c r="H650"/>
      <c r="I650"/>
      <c r="J650"/>
    </row>
    <row r="651" spans="1:10" s="18" customFormat="1" ht="15" x14ac:dyDescent="0.2">
      <c r="A651" s="25"/>
      <c r="B651" s="54"/>
      <c r="C651" s="12" t="s">
        <v>529</v>
      </c>
      <c r="D651"/>
      <c r="E651" s="2"/>
      <c r="F651" s="31"/>
      <c r="G651" s="5"/>
      <c r="H651"/>
      <c r="I651"/>
      <c r="J651"/>
    </row>
    <row r="652" spans="1:10" s="18" customFormat="1" ht="15" x14ac:dyDescent="0.2">
      <c r="A652" s="25"/>
      <c r="B652" s="54"/>
      <c r="C652" s="16" t="s">
        <v>15</v>
      </c>
      <c r="D652" s="1"/>
      <c r="E652" s="3"/>
      <c r="F652" s="3"/>
      <c r="G652" s="7">
        <f>SUM(G449:G650)</f>
        <v>0</v>
      </c>
      <c r="H652"/>
      <c r="I652"/>
      <c r="J652"/>
    </row>
    <row r="657" spans="1:10" s="18" customFormat="1" x14ac:dyDescent="0.2">
      <c r="A657" s="25"/>
      <c r="B657" s="17"/>
      <c r="C657"/>
      <c r="D657"/>
      <c r="E657" s="2"/>
      <c r="F657" s="2"/>
      <c r="G657" s="2"/>
      <c r="H657"/>
      <c r="I657"/>
      <c r="J657"/>
    </row>
    <row r="658" spans="1:10" s="18" customFormat="1" x14ac:dyDescent="0.2">
      <c r="A658" s="25"/>
      <c r="B658" s="17"/>
      <c r="C658"/>
      <c r="D658"/>
      <c r="E658" s="2"/>
      <c r="F658" s="2"/>
      <c r="G658" s="2"/>
      <c r="H658"/>
      <c r="I658"/>
      <c r="J658"/>
    </row>
    <row r="671" spans="1:10" x14ac:dyDescent="0.2">
      <c r="C671" s="20"/>
    </row>
  </sheetData>
  <mergeCells count="10">
    <mergeCell ref="D8:F8"/>
    <mergeCell ref="D9:F9"/>
    <mergeCell ref="D10:F10"/>
    <mergeCell ref="B1:G1"/>
    <mergeCell ref="B2:G2"/>
    <mergeCell ref="B3:G3"/>
    <mergeCell ref="B4:G4"/>
    <mergeCell ref="D5:F5"/>
    <mergeCell ref="D7:F7"/>
    <mergeCell ref="D6:F6"/>
  </mergeCells>
  <printOptions gridLines="1"/>
  <pageMargins left="1.1023622047244095" right="0.19685039370078741" top="0.70866141732283472" bottom="0.47244094488188981" header="0" footer="0"/>
  <pageSetup paperSize="9" scale="98" orientation="portrait" r:id="rId1"/>
  <headerFooter alignWithMargins="0">
    <oddHeader>&amp;L&amp;"Arial Narrow,Navadno"&amp;9KANALIZACIJA DOBRAVLJE&amp;C&amp;"Arial Narrow,Navadno"&amp;9GRAV. FEK. KANALIZACIJA&amp;R&amp;"Arial Narrow,Navadno"&amp;9DETAJL INFRASTRUKTURA d.o.o., NA PRODU 13, Vipava</oddHeader>
    <oddFooter>&amp;C&amp;9stran&amp;P</oddFooter>
  </headerFooter>
  <rowBreaks count="7" manualBreakCount="7">
    <brk id="10" min="1" max="6" man="1"/>
    <brk id="194" min="1" max="6" man="1"/>
    <brk id="227" min="1" max="6" man="1"/>
    <brk id="266" min="1" max="6" man="1"/>
    <brk id="304" min="1" max="6" man="1"/>
    <brk id="557" min="1" max="6" man="1"/>
    <brk id="604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45"/>
  <sheetViews>
    <sheetView view="pageBreakPreview" topLeftCell="A397" zoomScaleNormal="100" zoomScaleSheetLayoutView="100" workbookViewId="0">
      <selection activeCell="A425" sqref="A425:XFD425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1.7109375" bestFit="1" customWidth="1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249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+G47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G96</f>
        <v>0</v>
      </c>
    </row>
    <row r="7" spans="1:10" s="18" customFormat="1" ht="15" x14ac:dyDescent="0.2">
      <c r="A7" s="25"/>
      <c r="B7" s="27" t="s">
        <v>4</v>
      </c>
      <c r="C7" s="14" t="s">
        <v>3</v>
      </c>
      <c r="D7" s="220"/>
      <c r="E7" s="220"/>
      <c r="F7" s="220"/>
      <c r="G7" s="9">
        <f>+G225</f>
        <v>0</v>
      </c>
      <c r="H7"/>
      <c r="I7"/>
      <c r="J7"/>
    </row>
    <row r="8" spans="1:10" s="18" customFormat="1" ht="15" x14ac:dyDescent="0.2">
      <c r="A8" s="25"/>
      <c r="B8" s="27" t="s">
        <v>6</v>
      </c>
      <c r="C8" s="14" t="s">
        <v>5</v>
      </c>
      <c r="D8" s="220"/>
      <c r="E8" s="220"/>
      <c r="F8" s="220"/>
      <c r="G8" s="9">
        <f>+G301</f>
        <v>0</v>
      </c>
      <c r="H8"/>
      <c r="I8"/>
      <c r="J8"/>
    </row>
    <row r="9" spans="1:10" s="18" customFormat="1" ht="15.75" thickBot="1" x14ac:dyDescent="0.25">
      <c r="A9" s="25"/>
      <c r="B9" s="28" t="s">
        <v>16</v>
      </c>
      <c r="C9" s="15" t="s">
        <v>7</v>
      </c>
      <c r="D9" s="221"/>
      <c r="E9" s="221"/>
      <c r="F9" s="221"/>
      <c r="G9" s="10">
        <f>+G426</f>
        <v>0</v>
      </c>
      <c r="H9"/>
      <c r="I9"/>
      <c r="J9"/>
    </row>
    <row r="10" spans="1:10" s="18" customFormat="1" ht="16.5" thickTop="1" thickBot="1" x14ac:dyDescent="0.25">
      <c r="A10" s="25"/>
      <c r="B10" s="32"/>
      <c r="C10" s="33" t="s">
        <v>24</v>
      </c>
      <c r="D10" s="222"/>
      <c r="E10" s="222"/>
      <c r="F10" s="222"/>
      <c r="G10" s="34">
        <f>SUM(G5:G9)</f>
        <v>0</v>
      </c>
      <c r="H10"/>
      <c r="I10"/>
      <c r="J10"/>
    </row>
    <row r="11" spans="1:10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H11"/>
      <c r="I11"/>
      <c r="J11"/>
    </row>
    <row r="12" spans="1:10" ht="15" x14ac:dyDescent="0.2">
      <c r="B12" s="54"/>
    </row>
    <row r="13" spans="1:10" s="18" customFormat="1" ht="15.75" customHeight="1" x14ac:dyDescent="0.25">
      <c r="A13" s="25"/>
      <c r="B13" s="54">
        <v>1</v>
      </c>
      <c r="C13" s="159" t="s">
        <v>25</v>
      </c>
      <c r="D13" s="160" t="s">
        <v>9</v>
      </c>
      <c r="E13" s="161">
        <v>2151.1499999999996</v>
      </c>
      <c r="F13" s="162"/>
      <c r="G13" s="161">
        <f t="shared" ref="G13" si="0">+E13*F13</f>
        <v>0</v>
      </c>
      <c r="H13"/>
      <c r="I13"/>
      <c r="J13"/>
    </row>
    <row r="14" spans="1:10" s="18" customFormat="1" ht="15.75" customHeight="1" x14ac:dyDescent="0.25">
      <c r="A14" s="25"/>
      <c r="B14" s="54"/>
      <c r="C14" s="43" t="s">
        <v>250</v>
      </c>
      <c r="D14" s="37" t="s">
        <v>9</v>
      </c>
      <c r="E14" s="44">
        <v>247.2</v>
      </c>
      <c r="F14" s="38"/>
      <c r="G14" s="44"/>
      <c r="H14"/>
      <c r="I14"/>
      <c r="J14"/>
    </row>
    <row r="15" spans="1:10" s="18" customFormat="1" ht="15.75" customHeight="1" x14ac:dyDescent="0.25">
      <c r="A15" s="25"/>
      <c r="B15" s="54"/>
      <c r="C15" s="43" t="s">
        <v>251</v>
      </c>
      <c r="D15" s="37" t="s">
        <v>9</v>
      </c>
      <c r="E15" s="44">
        <v>602.29999999999995</v>
      </c>
      <c r="F15" s="38"/>
      <c r="G15" s="44"/>
      <c r="H15"/>
      <c r="I15"/>
      <c r="J15"/>
    </row>
    <row r="16" spans="1:10" s="18" customFormat="1" ht="15.75" customHeight="1" x14ac:dyDescent="0.25">
      <c r="A16" s="25"/>
      <c r="B16" s="54"/>
      <c r="C16" s="43" t="s">
        <v>252</v>
      </c>
      <c r="D16" s="37" t="s">
        <v>9</v>
      </c>
      <c r="E16" s="44">
        <v>196.8</v>
      </c>
      <c r="F16" s="38"/>
      <c r="G16" s="44"/>
      <c r="H16"/>
      <c r="I16"/>
      <c r="J16"/>
    </row>
    <row r="17" spans="1:10" s="18" customFormat="1" ht="15.75" customHeight="1" x14ac:dyDescent="0.25">
      <c r="A17" s="25"/>
      <c r="B17" s="54"/>
      <c r="C17" s="43" t="s">
        <v>253</v>
      </c>
      <c r="D17" s="37" t="s">
        <v>9</v>
      </c>
      <c r="E17" s="44">
        <v>168.6</v>
      </c>
      <c r="F17" s="38"/>
      <c r="G17" s="44"/>
      <c r="H17"/>
      <c r="I17"/>
      <c r="J17"/>
    </row>
    <row r="18" spans="1:10" s="18" customFormat="1" ht="15.75" customHeight="1" x14ac:dyDescent="0.25">
      <c r="A18" s="25"/>
      <c r="B18" s="54"/>
      <c r="C18" s="43" t="s">
        <v>254</v>
      </c>
      <c r="D18" s="37" t="s">
        <v>9</v>
      </c>
      <c r="E18" s="44">
        <v>98.3</v>
      </c>
      <c r="F18" s="38"/>
      <c r="G18" s="44"/>
      <c r="H18"/>
      <c r="I18"/>
      <c r="J18"/>
    </row>
    <row r="19" spans="1:10" s="18" customFormat="1" ht="15.75" customHeight="1" x14ac:dyDescent="0.25">
      <c r="A19" s="25"/>
      <c r="B19" s="54"/>
      <c r="C19" s="43" t="s">
        <v>255</v>
      </c>
      <c r="D19" s="37" t="s">
        <v>9</v>
      </c>
      <c r="E19" s="44">
        <v>91.8</v>
      </c>
      <c r="F19" s="38"/>
      <c r="G19" s="44"/>
      <c r="H19"/>
      <c r="I19"/>
      <c r="J19"/>
    </row>
    <row r="20" spans="1:10" s="18" customFormat="1" ht="15.75" customHeight="1" x14ac:dyDescent="0.25">
      <c r="A20" s="25"/>
      <c r="B20" s="54"/>
      <c r="C20" s="43" t="s">
        <v>256</v>
      </c>
      <c r="D20" s="37" t="s">
        <v>9</v>
      </c>
      <c r="E20" s="44">
        <v>92</v>
      </c>
      <c r="F20" s="38"/>
      <c r="G20" s="44"/>
      <c r="H20"/>
      <c r="I20"/>
      <c r="J20"/>
    </row>
    <row r="21" spans="1:10" s="18" customFormat="1" ht="15.75" customHeight="1" x14ac:dyDescent="0.25">
      <c r="A21" s="25"/>
      <c r="B21" s="54"/>
      <c r="C21" s="43" t="s">
        <v>257</v>
      </c>
      <c r="D21" s="37" t="s">
        <v>9</v>
      </c>
      <c r="E21" s="44">
        <v>231.8</v>
      </c>
      <c r="F21" s="38"/>
      <c r="G21" s="44"/>
      <c r="H21"/>
      <c r="I21"/>
      <c r="J21"/>
    </row>
    <row r="22" spans="1:10" s="18" customFormat="1" ht="15.75" customHeight="1" x14ac:dyDescent="0.25">
      <c r="A22" s="25"/>
      <c r="B22" s="54"/>
      <c r="C22" s="43" t="s">
        <v>258</v>
      </c>
      <c r="D22" s="37" t="s">
        <v>9</v>
      </c>
      <c r="E22" s="44">
        <v>29</v>
      </c>
      <c r="F22" s="38"/>
      <c r="G22" s="44"/>
      <c r="H22"/>
      <c r="I22"/>
      <c r="J22"/>
    </row>
    <row r="23" spans="1:10" s="18" customFormat="1" ht="15.75" customHeight="1" x14ac:dyDescent="0.25">
      <c r="A23" s="25"/>
      <c r="B23" s="54"/>
      <c r="C23" s="43" t="s">
        <v>260</v>
      </c>
      <c r="D23" s="37" t="s">
        <v>9</v>
      </c>
      <c r="E23" s="44">
        <v>228</v>
      </c>
      <c r="F23" s="38"/>
      <c r="G23" s="44"/>
      <c r="H23"/>
      <c r="I23"/>
      <c r="J23"/>
    </row>
    <row r="24" spans="1:10" s="18" customFormat="1" ht="15.75" customHeight="1" x14ac:dyDescent="0.25">
      <c r="A24" s="25"/>
      <c r="B24" s="54"/>
      <c r="C24" s="43" t="s">
        <v>259</v>
      </c>
      <c r="D24" s="37" t="s">
        <v>9</v>
      </c>
      <c r="E24" s="44">
        <v>38.200000000000003</v>
      </c>
      <c r="F24" s="38"/>
      <c r="G24" s="44"/>
      <c r="H24"/>
      <c r="I24"/>
      <c r="J24"/>
    </row>
    <row r="25" spans="1:10" s="18" customFormat="1" ht="15.75" customHeight="1" x14ac:dyDescent="0.25">
      <c r="A25" s="25"/>
      <c r="B25" s="54"/>
      <c r="C25" s="43" t="s">
        <v>261</v>
      </c>
      <c r="D25" s="37" t="s">
        <v>9</v>
      </c>
      <c r="E25" s="44">
        <v>31.2</v>
      </c>
      <c r="F25" s="38"/>
      <c r="G25" s="44"/>
      <c r="H25"/>
      <c r="I25"/>
      <c r="J25"/>
    </row>
    <row r="26" spans="1:10" s="18" customFormat="1" ht="15.75" customHeight="1" x14ac:dyDescent="0.25">
      <c r="A26" s="25"/>
      <c r="B26" s="54"/>
      <c r="C26" s="43" t="s">
        <v>262</v>
      </c>
      <c r="D26" s="37" t="s">
        <v>9</v>
      </c>
      <c r="E26" s="44">
        <v>95.95</v>
      </c>
      <c r="F26" s="38"/>
      <c r="G26" s="44"/>
      <c r="H26"/>
      <c r="I26"/>
      <c r="J26"/>
    </row>
    <row r="27" spans="1:10" s="18" customFormat="1" ht="15" x14ac:dyDescent="0.2">
      <c r="A27" s="25"/>
      <c r="B27" s="54"/>
      <c r="C27" s="42"/>
      <c r="D27" s="39"/>
      <c r="E27" s="40"/>
      <c r="F27" s="41"/>
      <c r="G27" s="40"/>
      <c r="H27"/>
      <c r="I27"/>
      <c r="J27"/>
    </row>
    <row r="28" spans="1:10" s="18" customFormat="1" ht="30" x14ac:dyDescent="0.25">
      <c r="A28" s="25"/>
      <c r="B28" s="54">
        <v>2</v>
      </c>
      <c r="C28" s="159" t="s">
        <v>17</v>
      </c>
      <c r="D28" s="160" t="s">
        <v>10</v>
      </c>
      <c r="E28" s="161">
        <v>130</v>
      </c>
      <c r="F28" s="162"/>
      <c r="G28" s="161">
        <f t="shared" ref="G28" si="1">+E28*F28</f>
        <v>0</v>
      </c>
      <c r="H28"/>
      <c r="I28"/>
      <c r="J28"/>
    </row>
    <row r="29" spans="1:10" s="18" customFormat="1" ht="15" x14ac:dyDescent="0.25">
      <c r="A29" s="25"/>
      <c r="B29" s="54"/>
      <c r="C29" s="56" t="str">
        <f t="shared" ref="C29:C41" si="2">C14</f>
        <v>kanal M1</v>
      </c>
      <c r="D29" s="37" t="s">
        <v>10</v>
      </c>
      <c r="E29" s="44">
        <v>14</v>
      </c>
      <c r="F29" s="38"/>
      <c r="G29" s="44"/>
      <c r="H29"/>
      <c r="I29"/>
      <c r="J29"/>
    </row>
    <row r="30" spans="1:10" s="18" customFormat="1" ht="15" x14ac:dyDescent="0.25">
      <c r="A30" s="25"/>
      <c r="B30" s="54"/>
      <c r="C30" s="56" t="str">
        <f t="shared" si="2"/>
        <v>kanal M2</v>
      </c>
      <c r="D30" s="37" t="s">
        <v>10</v>
      </c>
      <c r="E30" s="44">
        <v>18</v>
      </c>
      <c r="F30" s="38"/>
      <c r="G30" s="44"/>
      <c r="H30"/>
      <c r="I30"/>
      <c r="J30"/>
    </row>
    <row r="31" spans="1:10" s="18" customFormat="1" ht="15" x14ac:dyDescent="0.25">
      <c r="A31" s="25"/>
      <c r="B31" s="54"/>
      <c r="C31" s="56" t="str">
        <f t="shared" si="2"/>
        <v>kanal M3</v>
      </c>
      <c r="D31" s="37" t="s">
        <v>10</v>
      </c>
      <c r="E31" s="44">
        <v>12</v>
      </c>
      <c r="F31" s="38"/>
      <c r="G31" s="44"/>
      <c r="H31"/>
      <c r="I31"/>
      <c r="J31"/>
    </row>
    <row r="32" spans="1:10" s="18" customFormat="1" ht="15" x14ac:dyDescent="0.25">
      <c r="A32" s="25"/>
      <c r="B32" s="54"/>
      <c r="C32" s="56" t="str">
        <f t="shared" si="2"/>
        <v>kanal M4</v>
      </c>
      <c r="D32" s="37" t="s">
        <v>10</v>
      </c>
      <c r="E32" s="44">
        <v>16</v>
      </c>
      <c r="F32" s="38"/>
      <c r="G32" s="44"/>
      <c r="H32"/>
      <c r="I32"/>
      <c r="J32"/>
    </row>
    <row r="33" spans="1:10" s="18" customFormat="1" ht="15" x14ac:dyDescent="0.25">
      <c r="A33" s="25"/>
      <c r="B33" s="54"/>
      <c r="C33" s="56" t="str">
        <f t="shared" si="2"/>
        <v>kanal M5</v>
      </c>
      <c r="D33" s="37" t="s">
        <v>10</v>
      </c>
      <c r="E33" s="44">
        <v>8</v>
      </c>
      <c r="F33" s="38"/>
      <c r="G33" s="44"/>
      <c r="H33"/>
      <c r="I33"/>
      <c r="J33"/>
    </row>
    <row r="34" spans="1:10" s="18" customFormat="1" ht="15" x14ac:dyDescent="0.25">
      <c r="A34" s="25"/>
      <c r="B34" s="54"/>
      <c r="C34" s="56" t="str">
        <f t="shared" si="2"/>
        <v>kanal M6</v>
      </c>
      <c r="D34" s="37" t="s">
        <v>10</v>
      </c>
      <c r="E34" s="44">
        <v>7</v>
      </c>
      <c r="F34" s="38"/>
      <c r="G34" s="44"/>
      <c r="H34"/>
      <c r="I34"/>
      <c r="J34"/>
    </row>
    <row r="35" spans="1:10" s="18" customFormat="1" ht="15" x14ac:dyDescent="0.25">
      <c r="A35" s="25"/>
      <c r="B35" s="54"/>
      <c r="C35" s="56" t="str">
        <f t="shared" si="2"/>
        <v>kanal M7</v>
      </c>
      <c r="D35" s="37" t="s">
        <v>10</v>
      </c>
      <c r="E35" s="44">
        <v>7</v>
      </c>
      <c r="F35" s="38"/>
      <c r="G35" s="44"/>
      <c r="H35"/>
      <c r="I35"/>
      <c r="J35"/>
    </row>
    <row r="36" spans="1:10" s="18" customFormat="1" ht="15" x14ac:dyDescent="0.25">
      <c r="A36" s="25"/>
      <c r="B36" s="54"/>
      <c r="C36" s="56" t="str">
        <f t="shared" si="2"/>
        <v>kanal M8</v>
      </c>
      <c r="D36" s="37" t="s">
        <v>10</v>
      </c>
      <c r="E36" s="44">
        <v>12</v>
      </c>
      <c r="F36" s="38"/>
      <c r="G36" s="44"/>
      <c r="H36"/>
      <c r="I36"/>
      <c r="J36"/>
    </row>
    <row r="37" spans="1:10" s="18" customFormat="1" ht="15" x14ac:dyDescent="0.25">
      <c r="A37" s="25"/>
      <c r="B37" s="54"/>
      <c r="C37" s="56" t="str">
        <f t="shared" si="2"/>
        <v>kanal M9</v>
      </c>
      <c r="D37" s="37" t="s">
        <v>10</v>
      </c>
      <c r="E37" s="44">
        <v>4</v>
      </c>
      <c r="F37" s="38"/>
      <c r="G37" s="44"/>
      <c r="H37"/>
      <c r="I37"/>
      <c r="J37"/>
    </row>
    <row r="38" spans="1:10" s="18" customFormat="1" ht="15" x14ac:dyDescent="0.25">
      <c r="A38" s="25"/>
      <c r="B38" s="54"/>
      <c r="C38" s="56" t="str">
        <f t="shared" si="2"/>
        <v>kanal M10</v>
      </c>
      <c r="D38" s="37" t="s">
        <v>10</v>
      </c>
      <c r="E38" s="44">
        <v>10</v>
      </c>
      <c r="F38" s="38"/>
      <c r="G38" s="44"/>
      <c r="H38"/>
      <c r="I38"/>
      <c r="J38"/>
    </row>
    <row r="39" spans="1:10" s="18" customFormat="1" ht="15" x14ac:dyDescent="0.25">
      <c r="A39" s="25"/>
      <c r="B39" s="54"/>
      <c r="C39" s="56" t="str">
        <f t="shared" si="2"/>
        <v>kanal M11</v>
      </c>
      <c r="D39" s="37" t="s">
        <v>10</v>
      </c>
      <c r="E39" s="44">
        <v>5</v>
      </c>
      <c r="F39" s="38"/>
      <c r="G39" s="44"/>
      <c r="H39"/>
      <c r="I39"/>
      <c r="J39"/>
    </row>
    <row r="40" spans="1:10" s="18" customFormat="1" ht="15" x14ac:dyDescent="0.25">
      <c r="A40" s="25"/>
      <c r="B40" s="54"/>
      <c r="C40" s="56" t="str">
        <f t="shared" si="2"/>
        <v>kanal M12</v>
      </c>
      <c r="D40" s="37" t="s">
        <v>10</v>
      </c>
      <c r="E40" s="44">
        <v>11</v>
      </c>
      <c r="F40" s="38"/>
      <c r="G40" s="44"/>
      <c r="H40"/>
      <c r="I40"/>
      <c r="J40"/>
    </row>
    <row r="41" spans="1:10" s="18" customFormat="1" ht="15" x14ac:dyDescent="0.25">
      <c r="A41" s="25"/>
      <c r="B41" s="54"/>
      <c r="C41" s="56" t="str">
        <f t="shared" si="2"/>
        <v>kanal M13</v>
      </c>
      <c r="D41" s="37" t="s">
        <v>10</v>
      </c>
      <c r="E41" s="44">
        <v>6</v>
      </c>
      <c r="F41" s="38"/>
      <c r="G41" s="44"/>
      <c r="H41"/>
      <c r="I41"/>
      <c r="J41"/>
    </row>
    <row r="42" spans="1:10" s="18" customFormat="1" ht="15" x14ac:dyDescent="0.25">
      <c r="A42" s="25"/>
      <c r="B42" s="54"/>
      <c r="C42" s="43"/>
      <c r="D42" s="37"/>
      <c r="E42" s="44"/>
      <c r="F42" s="38"/>
      <c r="G42" s="44"/>
      <c r="H42"/>
      <c r="I42"/>
      <c r="J42"/>
    </row>
    <row r="43" spans="1:10" s="18" customFormat="1" ht="61.5" customHeight="1" x14ac:dyDescent="0.25">
      <c r="A43" s="25"/>
      <c r="B43" s="54">
        <v>3</v>
      </c>
      <c r="C43" s="56" t="s">
        <v>481</v>
      </c>
      <c r="D43" s="37" t="s">
        <v>27</v>
      </c>
      <c r="E43" s="44">
        <v>0.26</v>
      </c>
      <c r="F43" s="38"/>
      <c r="G43" s="44">
        <f>+E43*F43</f>
        <v>0</v>
      </c>
      <c r="H43"/>
      <c r="I43"/>
      <c r="J43"/>
    </row>
    <row r="44" spans="1:10" s="18" customFormat="1" ht="15" x14ac:dyDescent="0.25">
      <c r="A44" s="25"/>
      <c r="B44" s="54"/>
      <c r="C44" s="43"/>
      <c r="D44" s="37"/>
      <c r="E44" s="44"/>
      <c r="F44" s="38"/>
      <c r="G44" s="44"/>
      <c r="H44"/>
      <c r="I44"/>
      <c r="J44"/>
    </row>
    <row r="45" spans="1:10" s="18" customFormat="1" ht="45" x14ac:dyDescent="0.25">
      <c r="A45" s="25"/>
      <c r="B45" s="54">
        <v>4</v>
      </c>
      <c r="C45" s="43" t="s">
        <v>35</v>
      </c>
      <c r="D45" s="37" t="s">
        <v>27</v>
      </c>
      <c r="E45" s="44">
        <v>0.26</v>
      </c>
      <c r="F45" s="38"/>
      <c r="G45" s="44">
        <f>+E45*F45</f>
        <v>0</v>
      </c>
      <c r="H45"/>
      <c r="I45"/>
      <c r="J45"/>
    </row>
    <row r="46" spans="1:10" s="18" customFormat="1" ht="10.5" customHeight="1" x14ac:dyDescent="0.2">
      <c r="A46" s="25"/>
      <c r="B46" s="54"/>
      <c r="C46" s="30"/>
      <c r="D46"/>
      <c r="E46" s="2"/>
      <c r="F46" s="4"/>
      <c r="G46" s="5"/>
      <c r="H46"/>
      <c r="I46"/>
      <c r="J46"/>
    </row>
    <row r="47" spans="1:10" s="18" customFormat="1" ht="15" x14ac:dyDescent="0.2">
      <c r="A47" s="25"/>
      <c r="B47" s="54"/>
      <c r="C47" s="16" t="s">
        <v>12</v>
      </c>
      <c r="D47" s="1"/>
      <c r="E47" s="3"/>
      <c r="F47" s="3"/>
      <c r="G47" s="7">
        <f>SUM(G13:G46)</f>
        <v>0</v>
      </c>
      <c r="H47"/>
      <c r="I47"/>
      <c r="J47"/>
    </row>
    <row r="48" spans="1:10" s="18" customFormat="1" ht="15" x14ac:dyDescent="0.25">
      <c r="A48" s="25"/>
      <c r="B48" s="17"/>
      <c r="C48" s="21"/>
      <c r="D48" s="53"/>
      <c r="E48" s="23"/>
      <c r="F48" s="23"/>
      <c r="G48" s="24"/>
      <c r="H48"/>
      <c r="I48"/>
      <c r="J48"/>
    </row>
    <row r="49" spans="1:10" s="18" customFormat="1" ht="15" x14ac:dyDescent="0.25">
      <c r="A49" s="25"/>
      <c r="B49" s="29" t="s">
        <v>2</v>
      </c>
      <c r="C49" s="21" t="s">
        <v>30</v>
      </c>
      <c r="D49" s="53"/>
      <c r="E49" s="23"/>
      <c r="F49" s="61"/>
      <c r="G49" s="24"/>
      <c r="H49"/>
      <c r="I49"/>
      <c r="J49"/>
    </row>
    <row r="50" spans="1:10" s="18" customFormat="1" ht="15" x14ac:dyDescent="0.25">
      <c r="A50" s="25"/>
      <c r="B50" s="54"/>
      <c r="C50" s="21"/>
      <c r="D50" s="53"/>
      <c r="E50" s="23"/>
      <c r="F50" s="61"/>
      <c r="G50" s="24"/>
      <c r="H50"/>
      <c r="I50"/>
      <c r="J50"/>
    </row>
    <row r="51" spans="1:10" s="18" customFormat="1" ht="30" x14ac:dyDescent="0.25">
      <c r="A51" s="25"/>
      <c r="B51" s="54">
        <v>1</v>
      </c>
      <c r="C51" s="163" t="s">
        <v>32</v>
      </c>
      <c r="D51" s="160" t="s">
        <v>9</v>
      </c>
      <c r="E51" s="164">
        <v>83</v>
      </c>
      <c r="F51" s="162"/>
      <c r="G51" s="161">
        <f t="shared" ref="G51" si="3">F51*E51</f>
        <v>0</v>
      </c>
      <c r="H51"/>
      <c r="I51"/>
      <c r="J51"/>
    </row>
    <row r="52" spans="1:10" s="18" customFormat="1" ht="15" x14ac:dyDescent="0.25">
      <c r="A52" s="25"/>
      <c r="B52" s="54"/>
      <c r="C52" s="56" t="str">
        <f t="shared" ref="C52:C64" si="4">C29</f>
        <v>kanal M1</v>
      </c>
      <c r="D52" s="53" t="s">
        <v>9</v>
      </c>
      <c r="E52" s="23">
        <v>15</v>
      </c>
      <c r="F52" s="38"/>
      <c r="G52" s="44"/>
      <c r="H52"/>
      <c r="I52"/>
      <c r="J52"/>
    </row>
    <row r="53" spans="1:10" s="18" customFormat="1" ht="15" x14ac:dyDescent="0.25">
      <c r="A53" s="25"/>
      <c r="B53" s="54"/>
      <c r="C53" s="56" t="str">
        <f t="shared" si="4"/>
        <v>kanal M2</v>
      </c>
      <c r="D53" s="53" t="s">
        <v>9</v>
      </c>
      <c r="E53" s="23">
        <v>8</v>
      </c>
      <c r="F53" s="38"/>
      <c r="G53" s="44"/>
      <c r="H53"/>
      <c r="I53"/>
      <c r="J53"/>
    </row>
    <row r="54" spans="1:10" s="18" customFormat="1" ht="15" x14ac:dyDescent="0.25">
      <c r="A54" s="25"/>
      <c r="B54" s="54"/>
      <c r="C54" s="56" t="str">
        <f t="shared" si="4"/>
        <v>kanal M3</v>
      </c>
      <c r="D54" s="53" t="s">
        <v>9</v>
      </c>
      <c r="E54" s="23">
        <v>6</v>
      </c>
      <c r="F54" s="38"/>
      <c r="G54" s="44"/>
      <c r="H54"/>
      <c r="I54"/>
      <c r="J54"/>
    </row>
    <row r="55" spans="1:10" s="18" customFormat="1" ht="15" x14ac:dyDescent="0.25">
      <c r="A55" s="25"/>
      <c r="B55" s="54"/>
      <c r="C55" s="56" t="str">
        <f t="shared" si="4"/>
        <v>kanal M4</v>
      </c>
      <c r="D55" s="53" t="s">
        <v>9</v>
      </c>
      <c r="E55" s="23">
        <v>15</v>
      </c>
      <c r="F55" s="38"/>
      <c r="G55" s="44"/>
      <c r="H55"/>
      <c r="I55"/>
      <c r="J55"/>
    </row>
    <row r="56" spans="1:10" s="18" customFormat="1" ht="15" x14ac:dyDescent="0.25">
      <c r="A56" s="25"/>
      <c r="B56" s="54"/>
      <c r="C56" s="56" t="str">
        <f t="shared" si="4"/>
        <v>kanal M5</v>
      </c>
      <c r="D56" s="53" t="s">
        <v>9</v>
      </c>
      <c r="E56" s="23">
        <v>5</v>
      </c>
      <c r="F56" s="38"/>
      <c r="G56" s="44"/>
      <c r="H56"/>
      <c r="I56"/>
      <c r="J56"/>
    </row>
    <row r="57" spans="1:10" s="18" customFormat="1" ht="15" x14ac:dyDescent="0.25">
      <c r="A57" s="25"/>
      <c r="B57" s="54"/>
      <c r="C57" s="56" t="str">
        <f t="shared" si="4"/>
        <v>kanal M6</v>
      </c>
      <c r="D57" s="53" t="s">
        <v>9</v>
      </c>
      <c r="E57" s="23">
        <v>4</v>
      </c>
      <c r="F57" s="38"/>
      <c r="G57" s="44"/>
      <c r="H57"/>
      <c r="I57"/>
      <c r="J57"/>
    </row>
    <row r="58" spans="1:10" s="18" customFormat="1" ht="15" x14ac:dyDescent="0.25">
      <c r="A58" s="25"/>
      <c r="B58" s="54"/>
      <c r="C58" s="56" t="str">
        <f t="shared" si="4"/>
        <v>kanal M7</v>
      </c>
      <c r="D58" s="53" t="s">
        <v>9</v>
      </c>
      <c r="E58" s="23">
        <v>7</v>
      </c>
      <c r="F58" s="38"/>
      <c r="G58" s="44"/>
      <c r="H58"/>
      <c r="I58"/>
      <c r="J58"/>
    </row>
    <row r="59" spans="1:10" s="18" customFormat="1" ht="15" x14ac:dyDescent="0.25">
      <c r="A59" s="25"/>
      <c r="B59" s="54"/>
      <c r="C59" s="56" t="str">
        <f t="shared" si="4"/>
        <v>kanal M8</v>
      </c>
      <c r="D59" s="53" t="s">
        <v>9</v>
      </c>
      <c r="E59" s="23">
        <v>11</v>
      </c>
      <c r="F59" s="38"/>
      <c r="G59" s="44"/>
      <c r="H59"/>
      <c r="I59"/>
      <c r="J59"/>
    </row>
    <row r="60" spans="1:10" s="18" customFormat="1" ht="15" x14ac:dyDescent="0.25">
      <c r="A60" s="25"/>
      <c r="B60" s="54"/>
      <c r="C60" s="56" t="str">
        <f t="shared" si="4"/>
        <v>kanal M9</v>
      </c>
      <c r="D60" s="53" t="s">
        <v>9</v>
      </c>
      <c r="E60" s="23">
        <v>0</v>
      </c>
      <c r="F60" s="38"/>
      <c r="G60" s="44"/>
      <c r="H60"/>
      <c r="I60"/>
      <c r="J60"/>
    </row>
    <row r="61" spans="1:10" s="18" customFormat="1" ht="15" x14ac:dyDescent="0.25">
      <c r="A61" s="25"/>
      <c r="B61" s="54"/>
      <c r="C61" s="56" t="str">
        <f t="shared" si="4"/>
        <v>kanal M10</v>
      </c>
      <c r="D61" s="53" t="s">
        <v>9</v>
      </c>
      <c r="E61" s="23">
        <v>0</v>
      </c>
      <c r="F61" s="38"/>
      <c r="G61" s="44"/>
      <c r="H61"/>
      <c r="I61"/>
      <c r="J61"/>
    </row>
    <row r="62" spans="1:10" s="18" customFormat="1" ht="15" x14ac:dyDescent="0.25">
      <c r="A62" s="25"/>
      <c r="B62" s="54"/>
      <c r="C62" s="56" t="str">
        <f t="shared" si="4"/>
        <v>kanal M11</v>
      </c>
      <c r="D62" s="53" t="s">
        <v>9</v>
      </c>
      <c r="E62" s="23">
        <v>0</v>
      </c>
      <c r="F62" s="38"/>
      <c r="G62" s="44"/>
      <c r="H62"/>
      <c r="I62"/>
      <c r="J62"/>
    </row>
    <row r="63" spans="1:10" s="18" customFormat="1" ht="15" x14ac:dyDescent="0.25">
      <c r="A63" s="25"/>
      <c r="B63" s="54"/>
      <c r="C63" s="56" t="str">
        <f t="shared" si="4"/>
        <v>kanal M12</v>
      </c>
      <c r="D63" s="53" t="s">
        <v>9</v>
      </c>
      <c r="E63" s="23">
        <v>2</v>
      </c>
      <c r="F63" s="38"/>
      <c r="G63" s="44"/>
      <c r="H63"/>
      <c r="I63"/>
      <c r="J63"/>
    </row>
    <row r="64" spans="1:10" s="18" customFormat="1" ht="15" x14ac:dyDescent="0.25">
      <c r="A64" s="25"/>
      <c r="B64" s="54"/>
      <c r="C64" s="56" t="str">
        <f t="shared" si="4"/>
        <v>kanal M13</v>
      </c>
      <c r="D64" s="53" t="s">
        <v>9</v>
      </c>
      <c r="E64" s="23">
        <v>10</v>
      </c>
      <c r="F64" s="38"/>
      <c r="G64" s="44"/>
      <c r="H64"/>
      <c r="I64"/>
      <c r="J64"/>
    </row>
    <row r="65" spans="1:10" s="18" customFormat="1" ht="15" x14ac:dyDescent="0.25">
      <c r="A65" s="25"/>
      <c r="B65" s="54"/>
      <c r="C65" s="56"/>
      <c r="D65" s="53"/>
      <c r="E65" s="23"/>
      <c r="F65" s="38"/>
      <c r="G65" s="44"/>
      <c r="H65"/>
      <c r="I65"/>
      <c r="J65"/>
    </row>
    <row r="66" spans="1:10" s="18" customFormat="1" ht="90" x14ac:dyDescent="0.25">
      <c r="A66" s="25"/>
      <c r="B66" s="54">
        <v>2</v>
      </c>
      <c r="C66" s="163" t="s">
        <v>41</v>
      </c>
      <c r="D66" s="160" t="s">
        <v>48</v>
      </c>
      <c r="E66" s="164">
        <v>2543.5</v>
      </c>
      <c r="F66" s="162"/>
      <c r="G66" s="161">
        <f t="shared" ref="G66" si="5">F66*E66</f>
        <v>0</v>
      </c>
      <c r="H66"/>
      <c r="I66"/>
      <c r="J66"/>
    </row>
    <row r="67" spans="1:10" s="18" customFormat="1" ht="18" x14ac:dyDescent="0.25">
      <c r="A67" s="25"/>
      <c r="B67" s="54"/>
      <c r="C67" s="56" t="str">
        <f t="shared" ref="C67:C79" si="6">C52</f>
        <v>kanal M1</v>
      </c>
      <c r="D67" s="37" t="s">
        <v>48</v>
      </c>
      <c r="E67" s="23">
        <v>344</v>
      </c>
      <c r="F67" s="38"/>
      <c r="G67" s="44"/>
      <c r="H67"/>
      <c r="I67"/>
      <c r="J67"/>
    </row>
    <row r="68" spans="1:10" s="18" customFormat="1" ht="18" x14ac:dyDescent="0.25">
      <c r="A68" s="25"/>
      <c r="B68" s="54"/>
      <c r="C68" s="56" t="str">
        <f t="shared" si="6"/>
        <v>kanal M2</v>
      </c>
      <c r="D68" s="37" t="s">
        <v>48</v>
      </c>
      <c r="E68" s="23">
        <v>260</v>
      </c>
      <c r="F68" s="38"/>
      <c r="G68" s="44"/>
      <c r="H68"/>
      <c r="I68"/>
      <c r="J68"/>
    </row>
    <row r="69" spans="1:10" s="18" customFormat="1" ht="18" x14ac:dyDescent="0.25">
      <c r="A69" s="25"/>
      <c r="B69" s="54"/>
      <c r="C69" s="56" t="str">
        <f t="shared" si="6"/>
        <v>kanal M3</v>
      </c>
      <c r="D69" s="37" t="s">
        <v>48</v>
      </c>
      <c r="E69" s="23">
        <v>332</v>
      </c>
      <c r="F69" s="38"/>
      <c r="G69" s="44"/>
      <c r="H69"/>
      <c r="I69"/>
      <c r="J69"/>
    </row>
    <row r="70" spans="1:10" s="18" customFormat="1" ht="18" x14ac:dyDescent="0.25">
      <c r="A70" s="25"/>
      <c r="B70" s="54"/>
      <c r="C70" s="56" t="str">
        <f t="shared" si="6"/>
        <v>kanal M4</v>
      </c>
      <c r="D70" s="37" t="s">
        <v>48</v>
      </c>
      <c r="E70" s="23">
        <v>261</v>
      </c>
      <c r="F70" s="38"/>
      <c r="G70" s="44"/>
      <c r="H70"/>
      <c r="I70"/>
      <c r="J70"/>
    </row>
    <row r="71" spans="1:10" s="18" customFormat="1" ht="18" x14ac:dyDescent="0.25">
      <c r="A71" s="25"/>
      <c r="B71" s="54"/>
      <c r="C71" s="56" t="str">
        <f t="shared" si="6"/>
        <v>kanal M5</v>
      </c>
      <c r="D71" s="37" t="s">
        <v>48</v>
      </c>
      <c r="E71" s="23">
        <v>168</v>
      </c>
      <c r="F71" s="38"/>
      <c r="G71" s="44"/>
      <c r="H71"/>
      <c r="I71"/>
      <c r="J71"/>
    </row>
    <row r="72" spans="1:10" s="18" customFormat="1" ht="18" x14ac:dyDescent="0.25">
      <c r="A72" s="25"/>
      <c r="B72" s="54"/>
      <c r="C72" s="56" t="str">
        <f t="shared" si="6"/>
        <v>kanal M6</v>
      </c>
      <c r="D72" s="37" t="s">
        <v>48</v>
      </c>
      <c r="E72" s="23">
        <v>127</v>
      </c>
      <c r="F72" s="38"/>
      <c r="G72" s="44"/>
      <c r="H72"/>
      <c r="I72"/>
      <c r="J72"/>
    </row>
    <row r="73" spans="1:10" s="18" customFormat="1" ht="18" x14ac:dyDescent="0.25">
      <c r="A73" s="25"/>
      <c r="B73" s="54"/>
      <c r="C73" s="56" t="str">
        <f t="shared" si="6"/>
        <v>kanal M7</v>
      </c>
      <c r="D73" s="37" t="s">
        <v>48</v>
      </c>
      <c r="E73" s="23">
        <v>205</v>
      </c>
      <c r="F73" s="38"/>
      <c r="G73" s="44"/>
      <c r="H73"/>
      <c r="I73"/>
      <c r="J73"/>
    </row>
    <row r="74" spans="1:10" s="18" customFormat="1" ht="18" x14ac:dyDescent="0.25">
      <c r="A74" s="25"/>
      <c r="B74" s="54"/>
      <c r="C74" s="56" t="str">
        <f t="shared" si="6"/>
        <v>kanal M8</v>
      </c>
      <c r="D74" s="37" t="s">
        <v>48</v>
      </c>
      <c r="E74" s="23">
        <v>520</v>
      </c>
      <c r="F74" s="38"/>
      <c r="G74" s="44"/>
      <c r="H74"/>
      <c r="I74"/>
      <c r="J74"/>
    </row>
    <row r="75" spans="1:10" s="18" customFormat="1" ht="18" x14ac:dyDescent="0.25">
      <c r="A75" s="25"/>
      <c r="B75" s="54"/>
      <c r="C75" s="56" t="str">
        <f t="shared" si="6"/>
        <v>kanal M9</v>
      </c>
      <c r="D75" s="37" t="s">
        <v>48</v>
      </c>
      <c r="E75" s="23">
        <v>0</v>
      </c>
      <c r="F75" s="38"/>
      <c r="G75" s="44"/>
      <c r="H75"/>
      <c r="I75"/>
      <c r="J75"/>
    </row>
    <row r="76" spans="1:10" s="18" customFormat="1" ht="18" x14ac:dyDescent="0.25">
      <c r="A76" s="25"/>
      <c r="B76" s="54"/>
      <c r="C76" s="56" t="str">
        <f t="shared" si="6"/>
        <v>kanal M10</v>
      </c>
      <c r="D76" s="37" t="s">
        <v>48</v>
      </c>
      <c r="E76" s="23">
        <v>0</v>
      </c>
      <c r="F76" s="38"/>
      <c r="G76" s="44"/>
      <c r="H76"/>
      <c r="I76"/>
      <c r="J76"/>
    </row>
    <row r="77" spans="1:10" s="18" customFormat="1" ht="18" x14ac:dyDescent="0.25">
      <c r="A77" s="25"/>
      <c r="B77" s="54"/>
      <c r="C77" s="56" t="str">
        <f t="shared" si="6"/>
        <v>kanal M11</v>
      </c>
      <c r="D77" s="37" t="s">
        <v>48</v>
      </c>
      <c r="E77" s="23">
        <v>0</v>
      </c>
      <c r="F77" s="38"/>
      <c r="G77" s="44"/>
      <c r="H77"/>
      <c r="I77"/>
      <c r="J77"/>
    </row>
    <row r="78" spans="1:10" s="18" customFormat="1" ht="18" x14ac:dyDescent="0.25">
      <c r="A78" s="25"/>
      <c r="B78" s="54"/>
      <c r="C78" s="56" t="str">
        <f t="shared" si="6"/>
        <v>kanal M12</v>
      </c>
      <c r="D78" s="37" t="s">
        <v>48</v>
      </c>
      <c r="E78" s="23">
        <v>57.5</v>
      </c>
      <c r="F78" s="38"/>
      <c r="G78" s="44"/>
      <c r="H78"/>
      <c r="I78"/>
      <c r="J78"/>
    </row>
    <row r="79" spans="1:10" s="18" customFormat="1" ht="18" x14ac:dyDescent="0.25">
      <c r="A79" s="25"/>
      <c r="B79" s="54"/>
      <c r="C79" s="56" t="str">
        <f t="shared" si="6"/>
        <v>kanal M13</v>
      </c>
      <c r="D79" s="37" t="s">
        <v>48</v>
      </c>
      <c r="E79" s="23">
        <v>269</v>
      </c>
      <c r="F79" s="38"/>
      <c r="G79" s="44"/>
      <c r="H79"/>
      <c r="I79"/>
      <c r="J79"/>
    </row>
    <row r="80" spans="1:10" s="18" customFormat="1" ht="15" x14ac:dyDescent="0.25">
      <c r="A80" s="25"/>
      <c r="B80" s="54"/>
      <c r="C80" s="51"/>
      <c r="D80" s="53"/>
      <c r="E80" s="23"/>
      <c r="F80" s="38"/>
      <c r="G80" s="44"/>
      <c r="H80"/>
      <c r="I80"/>
      <c r="J80"/>
    </row>
    <row r="81" spans="1:10" s="18" customFormat="1" ht="60" x14ac:dyDescent="0.25">
      <c r="A81" s="25"/>
      <c r="B81" s="54">
        <v>3</v>
      </c>
      <c r="C81" s="163" t="s">
        <v>83</v>
      </c>
      <c r="D81" s="160" t="s">
        <v>48</v>
      </c>
      <c r="E81" s="164">
        <v>54.879999999999995</v>
      </c>
      <c r="F81" s="162"/>
      <c r="G81" s="161">
        <f t="shared" ref="G81" si="7">F81*E81</f>
        <v>0</v>
      </c>
      <c r="H81"/>
      <c r="I81"/>
      <c r="J81"/>
    </row>
    <row r="82" spans="1:10" s="18" customFormat="1" ht="18" x14ac:dyDescent="0.25">
      <c r="A82" s="25"/>
      <c r="B82" s="54"/>
      <c r="C82" s="56" t="str">
        <f t="shared" ref="C82:C94" si="8">C67</f>
        <v>kanal M1</v>
      </c>
      <c r="D82" s="37" t="s">
        <v>48</v>
      </c>
      <c r="E82" s="23">
        <v>6.88</v>
      </c>
      <c r="F82" s="38"/>
      <c r="G82" s="44"/>
      <c r="H82"/>
      <c r="I82"/>
      <c r="J82"/>
    </row>
    <row r="83" spans="1:10" s="18" customFormat="1" ht="18" x14ac:dyDescent="0.25">
      <c r="A83" s="25"/>
      <c r="B83" s="54"/>
      <c r="C83" s="56" t="str">
        <f t="shared" si="8"/>
        <v>kanal M2</v>
      </c>
      <c r="D83" s="37" t="s">
        <v>48</v>
      </c>
      <c r="E83" s="67">
        <v>5.5</v>
      </c>
      <c r="F83" s="38"/>
      <c r="G83" s="44"/>
      <c r="H83"/>
      <c r="I83"/>
      <c r="J83"/>
    </row>
    <row r="84" spans="1:10" s="18" customFormat="1" ht="18" x14ac:dyDescent="0.25">
      <c r="A84" s="25"/>
      <c r="B84" s="54"/>
      <c r="C84" s="56" t="str">
        <f t="shared" si="8"/>
        <v>kanal M3</v>
      </c>
      <c r="D84" s="37" t="s">
        <v>48</v>
      </c>
      <c r="E84" s="67">
        <v>7</v>
      </c>
      <c r="F84" s="38"/>
      <c r="G84" s="44"/>
      <c r="H84"/>
      <c r="I84"/>
      <c r="J84"/>
    </row>
    <row r="85" spans="1:10" s="18" customFormat="1" ht="18" x14ac:dyDescent="0.25">
      <c r="A85" s="25"/>
      <c r="B85" s="54"/>
      <c r="C85" s="56" t="str">
        <f t="shared" si="8"/>
        <v>kanal M4</v>
      </c>
      <c r="D85" s="37" t="s">
        <v>48</v>
      </c>
      <c r="E85" s="67">
        <v>5.5</v>
      </c>
      <c r="F85" s="38"/>
      <c r="G85" s="44"/>
      <c r="H85"/>
      <c r="I85"/>
      <c r="J85"/>
    </row>
    <row r="86" spans="1:10" s="18" customFormat="1" ht="18" x14ac:dyDescent="0.25">
      <c r="A86" s="25"/>
      <c r="B86" s="54"/>
      <c r="C86" s="56" t="str">
        <f t="shared" si="8"/>
        <v>kanal M5</v>
      </c>
      <c r="D86" s="37" t="s">
        <v>48</v>
      </c>
      <c r="E86" s="67">
        <v>4</v>
      </c>
      <c r="F86" s="38"/>
      <c r="G86" s="44"/>
      <c r="H86"/>
      <c r="I86"/>
      <c r="J86"/>
    </row>
    <row r="87" spans="1:10" s="18" customFormat="1" ht="18" x14ac:dyDescent="0.25">
      <c r="A87" s="25"/>
      <c r="B87" s="54"/>
      <c r="C87" s="56" t="str">
        <f t="shared" si="8"/>
        <v>kanal M6</v>
      </c>
      <c r="D87" s="37" t="s">
        <v>48</v>
      </c>
      <c r="E87" s="67">
        <v>3</v>
      </c>
      <c r="F87" s="38"/>
      <c r="G87" s="44"/>
      <c r="H87"/>
      <c r="I87"/>
      <c r="J87"/>
    </row>
    <row r="88" spans="1:10" s="18" customFormat="1" ht="18" x14ac:dyDescent="0.25">
      <c r="A88" s="25"/>
      <c r="B88" s="54"/>
      <c r="C88" s="56" t="str">
        <f t="shared" si="8"/>
        <v>kanal M7</v>
      </c>
      <c r="D88" s="37" t="s">
        <v>48</v>
      </c>
      <c r="E88" s="67">
        <v>4.5</v>
      </c>
      <c r="F88" s="38"/>
      <c r="G88" s="44"/>
      <c r="H88"/>
      <c r="I88"/>
      <c r="J88"/>
    </row>
    <row r="89" spans="1:10" s="18" customFormat="1" ht="18" x14ac:dyDescent="0.25">
      <c r="A89" s="25"/>
      <c r="B89" s="54"/>
      <c r="C89" s="56" t="str">
        <f t="shared" si="8"/>
        <v>kanal M8</v>
      </c>
      <c r="D89" s="37" t="s">
        <v>48</v>
      </c>
      <c r="E89" s="67">
        <v>11</v>
      </c>
      <c r="F89" s="38"/>
      <c r="G89" s="44"/>
      <c r="H89"/>
      <c r="I89"/>
      <c r="J89"/>
    </row>
    <row r="90" spans="1:10" s="18" customFormat="1" ht="18" x14ac:dyDescent="0.25">
      <c r="A90" s="25"/>
      <c r="B90" s="54"/>
      <c r="C90" s="56" t="str">
        <f t="shared" si="8"/>
        <v>kanal M9</v>
      </c>
      <c r="D90" s="37" t="s">
        <v>48</v>
      </c>
      <c r="E90" s="67">
        <v>0</v>
      </c>
      <c r="F90" s="38"/>
      <c r="G90" s="44"/>
      <c r="H90"/>
      <c r="I90"/>
      <c r="J90"/>
    </row>
    <row r="91" spans="1:10" s="18" customFormat="1" ht="18" x14ac:dyDescent="0.25">
      <c r="A91" s="25"/>
      <c r="B91" s="54"/>
      <c r="C91" s="56" t="str">
        <f t="shared" si="8"/>
        <v>kanal M10</v>
      </c>
      <c r="D91" s="37" t="s">
        <v>48</v>
      </c>
      <c r="E91" s="67">
        <v>0</v>
      </c>
      <c r="F91" s="38"/>
      <c r="G91" s="44"/>
      <c r="H91"/>
      <c r="I91"/>
      <c r="J91"/>
    </row>
    <row r="92" spans="1:10" s="18" customFormat="1" ht="18" x14ac:dyDescent="0.25">
      <c r="A92" s="25"/>
      <c r="B92" s="54"/>
      <c r="C92" s="56" t="str">
        <f t="shared" si="8"/>
        <v>kanal M11</v>
      </c>
      <c r="D92" s="37" t="s">
        <v>48</v>
      </c>
      <c r="E92" s="67">
        <v>0</v>
      </c>
      <c r="F92" s="38"/>
      <c r="G92" s="44"/>
      <c r="H92"/>
      <c r="I92"/>
      <c r="J92"/>
    </row>
    <row r="93" spans="1:10" s="18" customFormat="1" ht="18" x14ac:dyDescent="0.25">
      <c r="A93" s="25"/>
      <c r="B93" s="54"/>
      <c r="C93" s="56" t="str">
        <f t="shared" si="8"/>
        <v>kanal M12</v>
      </c>
      <c r="D93" s="37" t="s">
        <v>48</v>
      </c>
      <c r="E93" s="67">
        <v>1.5</v>
      </c>
      <c r="F93" s="38"/>
      <c r="G93" s="44"/>
      <c r="H93"/>
      <c r="I93"/>
      <c r="J93"/>
    </row>
    <row r="94" spans="1:10" s="18" customFormat="1" ht="18" x14ac:dyDescent="0.25">
      <c r="A94" s="25"/>
      <c r="B94" s="54"/>
      <c r="C94" s="56" t="str">
        <f t="shared" si="8"/>
        <v>kanal M13</v>
      </c>
      <c r="D94" s="37" t="s">
        <v>48</v>
      </c>
      <c r="E94" s="67">
        <v>6</v>
      </c>
      <c r="F94" s="38"/>
      <c r="G94" s="44"/>
      <c r="H94"/>
      <c r="I94"/>
      <c r="J94"/>
    </row>
    <row r="95" spans="1:10" s="18" customFormat="1" ht="15" x14ac:dyDescent="0.25">
      <c r="A95" s="25"/>
      <c r="B95" s="54"/>
      <c r="C95" s="51"/>
      <c r="D95" s="37"/>
      <c r="E95" s="23"/>
      <c r="F95" s="38"/>
      <c r="G95" s="44"/>
      <c r="H95"/>
      <c r="I95"/>
      <c r="J95"/>
    </row>
    <row r="96" spans="1:10" s="18" customFormat="1" x14ac:dyDescent="0.2">
      <c r="A96" s="25"/>
      <c r="B96" s="17"/>
      <c r="C96" s="16" t="s">
        <v>31</v>
      </c>
      <c r="D96" s="1"/>
      <c r="E96" s="3"/>
      <c r="F96" s="3"/>
      <c r="G96" s="7">
        <f>SUM(G51:G95)</f>
        <v>0</v>
      </c>
      <c r="H96"/>
      <c r="I96"/>
      <c r="J96"/>
    </row>
    <row r="97" spans="1:10" s="18" customFormat="1" ht="15" x14ac:dyDescent="0.25">
      <c r="A97" s="25"/>
      <c r="B97" s="17"/>
      <c r="C97" s="21"/>
      <c r="D97" s="22"/>
      <c r="E97" s="23"/>
      <c r="F97" s="23"/>
      <c r="G97" s="44"/>
      <c r="H97"/>
      <c r="I97"/>
      <c r="J97"/>
    </row>
    <row r="98" spans="1:10" s="18" customFormat="1" ht="15" x14ac:dyDescent="0.25">
      <c r="A98" s="25"/>
      <c r="B98" s="29" t="s">
        <v>4</v>
      </c>
      <c r="C98" s="11" t="s">
        <v>11</v>
      </c>
      <c r="D98"/>
      <c r="E98" s="2"/>
      <c r="F98" s="2"/>
      <c r="G98" s="44"/>
      <c r="H98"/>
      <c r="I98"/>
      <c r="J98"/>
    </row>
    <row r="99" spans="1:10" s="18" customFormat="1" ht="15" x14ac:dyDescent="0.25">
      <c r="A99" s="25"/>
      <c r="B99" s="55"/>
      <c r="C99" s="11"/>
      <c r="D99"/>
      <c r="E99" s="2"/>
      <c r="F99" s="2"/>
      <c r="G99" s="44"/>
      <c r="H99"/>
      <c r="I99"/>
      <c r="J99"/>
    </row>
    <row r="100" spans="1:10" s="18" customFormat="1" ht="31.5" customHeight="1" x14ac:dyDescent="0.25">
      <c r="A100" s="25"/>
      <c r="B100" s="54">
        <v>1</v>
      </c>
      <c r="C100" s="51" t="s">
        <v>37</v>
      </c>
      <c r="D100" s="37"/>
      <c r="E100" s="44"/>
      <c r="F100" s="38"/>
      <c r="G100" s="44"/>
      <c r="H100"/>
      <c r="I100"/>
      <c r="J100"/>
    </row>
    <row r="101" spans="1:10" s="18" customFormat="1" ht="15" x14ac:dyDescent="0.25">
      <c r="A101" s="25"/>
      <c r="B101" s="54"/>
      <c r="C101" s="51" t="s">
        <v>260</v>
      </c>
      <c r="D101" s="37" t="s">
        <v>19</v>
      </c>
      <c r="E101" s="44">
        <v>78</v>
      </c>
      <c r="F101" s="38"/>
      <c r="G101" s="44">
        <f t="shared" ref="G101:G102" si="9">F101*E101</f>
        <v>0</v>
      </c>
      <c r="H101"/>
      <c r="I101"/>
      <c r="J101"/>
    </row>
    <row r="102" spans="1:10" s="18" customFormat="1" ht="15" x14ac:dyDescent="0.25">
      <c r="A102" s="25"/>
      <c r="B102" s="54"/>
      <c r="C102" s="51" t="s">
        <v>259</v>
      </c>
      <c r="D102" s="37" t="s">
        <v>19</v>
      </c>
      <c r="E102" s="44">
        <v>9</v>
      </c>
      <c r="F102" s="38"/>
      <c r="G102" s="44">
        <f t="shared" si="9"/>
        <v>0</v>
      </c>
      <c r="H102"/>
      <c r="I102"/>
      <c r="J102"/>
    </row>
    <row r="103" spans="1:10" ht="15" x14ac:dyDescent="0.25">
      <c r="B103" s="54"/>
      <c r="G103" s="44"/>
    </row>
    <row r="104" spans="1:10" ht="90" x14ac:dyDescent="0.25">
      <c r="B104" s="54">
        <v>2</v>
      </c>
      <c r="C104" s="43" t="s">
        <v>234</v>
      </c>
      <c r="D104" s="46"/>
      <c r="E104" s="47"/>
      <c r="F104" s="48"/>
      <c r="G104" s="44"/>
    </row>
    <row r="105" spans="1:10" ht="18" x14ac:dyDescent="0.25">
      <c r="B105" s="54"/>
      <c r="C105" s="159" t="s">
        <v>468</v>
      </c>
      <c r="D105" s="160" t="s">
        <v>47</v>
      </c>
      <c r="E105" s="161">
        <v>5654.7</v>
      </c>
      <c r="F105" s="162"/>
      <c r="G105" s="161">
        <f t="shared" ref="G105" si="10">F105*E105</f>
        <v>0</v>
      </c>
    </row>
    <row r="106" spans="1:10" ht="18" x14ac:dyDescent="0.25">
      <c r="B106" s="54"/>
      <c r="C106" s="56" t="str">
        <f t="shared" ref="C106:C118" si="11">C82</f>
        <v>kanal M1</v>
      </c>
      <c r="D106" s="37" t="s">
        <v>47</v>
      </c>
      <c r="E106" s="44">
        <v>444.6</v>
      </c>
      <c r="F106" s="64"/>
      <c r="G106" s="61"/>
    </row>
    <row r="107" spans="1:10" ht="18" x14ac:dyDescent="0.25">
      <c r="B107" s="54"/>
      <c r="C107" s="56" t="str">
        <f t="shared" si="11"/>
        <v>kanal M2</v>
      </c>
      <c r="D107" s="37" t="s">
        <v>47</v>
      </c>
      <c r="E107" s="78">
        <v>3306.6</v>
      </c>
      <c r="F107" s="64"/>
      <c r="G107" s="61"/>
    </row>
    <row r="108" spans="1:10" ht="18" x14ac:dyDescent="0.25">
      <c r="B108" s="54"/>
      <c r="C108" s="56" t="str">
        <f t="shared" si="11"/>
        <v>kanal M3</v>
      </c>
      <c r="D108" s="37" t="s">
        <v>47</v>
      </c>
      <c r="E108" s="78">
        <v>427.5</v>
      </c>
      <c r="F108" s="64"/>
      <c r="G108" s="61"/>
    </row>
    <row r="109" spans="1:10" ht="18" x14ac:dyDescent="0.25">
      <c r="B109" s="54"/>
      <c r="C109" s="56" t="str">
        <f t="shared" si="11"/>
        <v>kanal M4</v>
      </c>
      <c r="D109" s="37" t="s">
        <v>47</v>
      </c>
      <c r="E109" s="78">
        <v>268.2</v>
      </c>
      <c r="F109" s="64"/>
      <c r="G109" s="61"/>
    </row>
    <row r="110" spans="1:10" ht="18" x14ac:dyDescent="0.25">
      <c r="B110" s="54"/>
      <c r="C110" s="56" t="str">
        <f t="shared" si="11"/>
        <v>kanal M5</v>
      </c>
      <c r="D110" s="37" t="s">
        <v>47</v>
      </c>
      <c r="E110" s="78">
        <v>172.8</v>
      </c>
      <c r="F110" s="64"/>
      <c r="G110" s="61"/>
    </row>
    <row r="111" spans="1:10" ht="18" x14ac:dyDescent="0.25">
      <c r="B111" s="54"/>
      <c r="C111" s="56" t="str">
        <f t="shared" si="11"/>
        <v>kanal M6</v>
      </c>
      <c r="D111" s="37" t="s">
        <v>47</v>
      </c>
      <c r="E111" s="78">
        <v>136.80000000000001</v>
      </c>
      <c r="F111" s="64"/>
      <c r="G111" s="61"/>
    </row>
    <row r="112" spans="1:10" ht="18" x14ac:dyDescent="0.25">
      <c r="B112" s="54"/>
      <c r="C112" s="56" t="str">
        <f t="shared" si="11"/>
        <v>kanal M7</v>
      </c>
      <c r="D112" s="37" t="s">
        <v>47</v>
      </c>
      <c r="E112" s="78">
        <v>160.19999999999999</v>
      </c>
      <c r="F112" s="64"/>
      <c r="G112" s="61"/>
    </row>
    <row r="113" spans="2:8" ht="18" x14ac:dyDescent="0.25">
      <c r="B113" s="54"/>
      <c r="C113" s="56" t="str">
        <f t="shared" si="11"/>
        <v>kanal M8</v>
      </c>
      <c r="D113" s="37" t="s">
        <v>47</v>
      </c>
      <c r="E113" s="78">
        <v>446.4</v>
      </c>
      <c r="F113" s="64"/>
      <c r="G113" s="61"/>
    </row>
    <row r="114" spans="2:8" ht="18" x14ac:dyDescent="0.25">
      <c r="B114" s="54"/>
      <c r="C114" s="56" t="str">
        <f t="shared" si="11"/>
        <v>kanal M9</v>
      </c>
      <c r="D114" s="37" t="s">
        <v>47</v>
      </c>
      <c r="E114" s="78">
        <v>39.6</v>
      </c>
      <c r="F114" s="64"/>
      <c r="G114" s="61"/>
    </row>
    <row r="115" spans="2:8" ht="18" x14ac:dyDescent="0.25">
      <c r="B115" s="54"/>
      <c r="C115" s="56" t="str">
        <f t="shared" si="11"/>
        <v>kanal M10</v>
      </c>
      <c r="D115" s="37" t="s">
        <v>47</v>
      </c>
      <c r="E115" s="78">
        <v>0</v>
      </c>
      <c r="F115" s="64"/>
      <c r="G115" s="61"/>
    </row>
    <row r="116" spans="2:8" ht="18" x14ac:dyDescent="0.25">
      <c r="B116" s="54"/>
      <c r="C116" s="56" t="str">
        <f t="shared" si="11"/>
        <v>kanal M11</v>
      </c>
      <c r="D116" s="37" t="s">
        <v>47</v>
      </c>
      <c r="E116" s="78">
        <v>0</v>
      </c>
      <c r="F116" s="64"/>
      <c r="G116" s="61"/>
    </row>
    <row r="117" spans="2:8" ht="18" x14ac:dyDescent="0.25">
      <c r="B117" s="54"/>
      <c r="C117" s="56" t="str">
        <f t="shared" si="11"/>
        <v>kanal M12</v>
      </c>
      <c r="D117" s="37" t="s">
        <v>47</v>
      </c>
      <c r="E117" s="78">
        <v>43.2</v>
      </c>
      <c r="F117" s="64"/>
      <c r="G117" s="61"/>
    </row>
    <row r="118" spans="2:8" ht="18" x14ac:dyDescent="0.25">
      <c r="B118" s="54"/>
      <c r="C118" s="56" t="str">
        <f t="shared" si="11"/>
        <v>kanal M13</v>
      </c>
      <c r="D118" s="37" t="s">
        <v>47</v>
      </c>
      <c r="E118" s="78">
        <v>208.8</v>
      </c>
      <c r="F118" s="64"/>
      <c r="G118" s="61"/>
    </row>
    <row r="119" spans="2:8" ht="15" x14ac:dyDescent="0.25">
      <c r="B119" s="54"/>
      <c r="C119" s="45"/>
      <c r="D119" s="37"/>
      <c r="E119" s="44"/>
      <c r="F119" s="38"/>
      <c r="G119" s="44"/>
      <c r="H119" s="18"/>
    </row>
    <row r="120" spans="2:8" ht="15" x14ac:dyDescent="0.25">
      <c r="B120" s="54"/>
      <c r="C120" s="159" t="s">
        <v>50</v>
      </c>
      <c r="D120" s="160"/>
      <c r="E120" s="161">
        <f>SUM(E121:E133)</f>
        <v>628.29999999999995</v>
      </c>
      <c r="F120" s="162"/>
      <c r="G120" s="161">
        <f t="shared" ref="G120" si="12">F120*E120</f>
        <v>0</v>
      </c>
      <c r="H120" s="18"/>
    </row>
    <row r="121" spans="2:8" ht="18" x14ac:dyDescent="0.25">
      <c r="B121" s="54"/>
      <c r="C121" s="80" t="str">
        <f>C106</f>
        <v>kanal M1</v>
      </c>
      <c r="D121" s="37" t="s">
        <v>47</v>
      </c>
      <c r="E121" s="44">
        <v>49.399999999999977</v>
      </c>
      <c r="F121" s="64"/>
      <c r="G121" s="61"/>
      <c r="H121" s="18"/>
    </row>
    <row r="122" spans="2:8" ht="18" x14ac:dyDescent="0.25">
      <c r="B122" s="54"/>
      <c r="C122" s="80" t="str">
        <f t="shared" ref="C122:C133" si="13">C107</f>
        <v>kanal M2</v>
      </c>
      <c r="D122" s="37" t="s">
        <v>47</v>
      </c>
      <c r="E122" s="78">
        <v>367.40000000000009</v>
      </c>
      <c r="F122" s="64"/>
      <c r="G122" s="61"/>
      <c r="H122" s="18"/>
    </row>
    <row r="123" spans="2:8" ht="18" x14ac:dyDescent="0.25">
      <c r="B123" s="54"/>
      <c r="C123" s="80" t="str">
        <f t="shared" si="13"/>
        <v>kanal M3</v>
      </c>
      <c r="D123" s="37" t="s">
        <v>47</v>
      </c>
      <c r="E123" s="78">
        <v>47.5</v>
      </c>
      <c r="F123" s="64"/>
      <c r="G123" s="61"/>
      <c r="H123" s="18"/>
    </row>
    <row r="124" spans="2:8" ht="18" x14ac:dyDescent="0.25">
      <c r="B124" s="54"/>
      <c r="C124" s="80" t="str">
        <f t="shared" si="13"/>
        <v>kanal M4</v>
      </c>
      <c r="D124" s="37" t="s">
        <v>47</v>
      </c>
      <c r="E124" s="78">
        <v>29.800000000000011</v>
      </c>
      <c r="F124" s="64"/>
      <c r="G124" s="61"/>
      <c r="H124" s="18"/>
    </row>
    <row r="125" spans="2:8" ht="18" x14ac:dyDescent="0.25">
      <c r="B125" s="54"/>
      <c r="C125" s="80" t="str">
        <f t="shared" si="13"/>
        <v>kanal M5</v>
      </c>
      <c r="D125" s="37" t="s">
        <v>47</v>
      </c>
      <c r="E125" s="78">
        <v>19.199999999999989</v>
      </c>
      <c r="F125" s="64"/>
      <c r="G125" s="61"/>
      <c r="H125" s="18"/>
    </row>
    <row r="126" spans="2:8" ht="18" x14ac:dyDescent="0.25">
      <c r="B126" s="54"/>
      <c r="C126" s="80" t="str">
        <f t="shared" si="13"/>
        <v>kanal M6</v>
      </c>
      <c r="D126" s="37" t="s">
        <v>47</v>
      </c>
      <c r="E126" s="78">
        <v>15.199999999999989</v>
      </c>
      <c r="F126" s="64"/>
      <c r="G126" s="61"/>
      <c r="H126" s="18"/>
    </row>
    <row r="127" spans="2:8" ht="18" x14ac:dyDescent="0.25">
      <c r="B127" s="54"/>
      <c r="C127" s="80" t="str">
        <f t="shared" si="13"/>
        <v>kanal M7</v>
      </c>
      <c r="D127" s="37" t="s">
        <v>47</v>
      </c>
      <c r="E127" s="78">
        <v>17.800000000000011</v>
      </c>
      <c r="F127" s="64"/>
      <c r="G127" s="61"/>
      <c r="H127" s="18"/>
    </row>
    <row r="128" spans="2:8" ht="18" x14ac:dyDescent="0.25">
      <c r="B128" s="54"/>
      <c r="C128" s="80" t="str">
        <f t="shared" si="13"/>
        <v>kanal M8</v>
      </c>
      <c r="D128" s="37" t="s">
        <v>47</v>
      </c>
      <c r="E128" s="78">
        <v>49.600000000000023</v>
      </c>
      <c r="F128" s="64"/>
      <c r="G128" s="61"/>
      <c r="H128" s="18"/>
    </row>
    <row r="129" spans="2:8" ht="18" x14ac:dyDescent="0.25">
      <c r="B129" s="54"/>
      <c r="C129" s="80" t="str">
        <f t="shared" si="13"/>
        <v>kanal M9</v>
      </c>
      <c r="D129" s="37" t="s">
        <v>47</v>
      </c>
      <c r="E129" s="78">
        <v>4.3999999999999986</v>
      </c>
      <c r="F129" s="64"/>
      <c r="G129" s="61"/>
      <c r="H129" s="18"/>
    </row>
    <row r="130" spans="2:8" ht="18" x14ac:dyDescent="0.25">
      <c r="B130" s="54"/>
      <c r="C130" s="80" t="str">
        <f t="shared" si="13"/>
        <v>kanal M10</v>
      </c>
      <c r="D130" s="37" t="s">
        <v>47</v>
      </c>
      <c r="E130" s="78">
        <v>0</v>
      </c>
      <c r="F130" s="64"/>
      <c r="G130" s="61"/>
      <c r="H130" s="18"/>
    </row>
    <row r="131" spans="2:8" ht="18" x14ac:dyDescent="0.25">
      <c r="B131" s="54"/>
      <c r="C131" s="80" t="str">
        <f t="shared" si="13"/>
        <v>kanal M11</v>
      </c>
      <c r="D131" s="37" t="s">
        <v>47</v>
      </c>
      <c r="E131" s="78">
        <v>0</v>
      </c>
      <c r="F131" s="64"/>
      <c r="G131" s="61"/>
      <c r="H131" s="18"/>
    </row>
    <row r="132" spans="2:8" ht="18" x14ac:dyDescent="0.25">
      <c r="B132" s="54"/>
      <c r="C132" s="80" t="str">
        <f t="shared" si="13"/>
        <v>kanal M12</v>
      </c>
      <c r="D132" s="37" t="s">
        <v>47</v>
      </c>
      <c r="E132" s="78">
        <v>4.7999999999999972</v>
      </c>
      <c r="F132" s="64"/>
      <c r="G132" s="61"/>
      <c r="H132" s="18"/>
    </row>
    <row r="133" spans="2:8" ht="18" x14ac:dyDescent="0.25">
      <c r="B133" s="54"/>
      <c r="C133" s="80" t="str">
        <f t="shared" si="13"/>
        <v>kanal M13</v>
      </c>
      <c r="D133" s="37" t="s">
        <v>47</v>
      </c>
      <c r="E133" s="78">
        <v>23.199999999999989</v>
      </c>
      <c r="F133" s="64"/>
      <c r="G133" s="61"/>
      <c r="H133" s="18"/>
    </row>
    <row r="134" spans="2:8" ht="15" x14ac:dyDescent="0.25">
      <c r="B134" s="54"/>
      <c r="C134" s="43"/>
      <c r="D134" s="37"/>
      <c r="E134" s="44"/>
      <c r="F134" s="38"/>
      <c r="G134" s="44"/>
      <c r="H134" s="18"/>
    </row>
    <row r="135" spans="2:8" ht="60" x14ac:dyDescent="0.25">
      <c r="B135" s="54">
        <v>3</v>
      </c>
      <c r="C135" s="43" t="s">
        <v>263</v>
      </c>
      <c r="D135" s="37"/>
      <c r="E135" s="44"/>
      <c r="F135" s="38"/>
      <c r="G135" s="44"/>
      <c r="H135" s="18"/>
    </row>
    <row r="136" spans="2:8" ht="15" x14ac:dyDescent="0.25">
      <c r="B136" s="54"/>
      <c r="C136" s="57" t="s">
        <v>468</v>
      </c>
      <c r="D136" s="53"/>
      <c r="E136" s="61"/>
      <c r="F136" s="36"/>
      <c r="G136" s="61"/>
      <c r="H136" s="18"/>
    </row>
    <row r="137" spans="2:8" ht="18" x14ac:dyDescent="0.25">
      <c r="B137" s="54"/>
      <c r="C137" s="51" t="str">
        <f>C101</f>
        <v>kanal M10</v>
      </c>
      <c r="D137" s="37" t="s">
        <v>47</v>
      </c>
      <c r="E137" s="44">
        <v>484.2</v>
      </c>
      <c r="F137" s="36"/>
      <c r="G137" s="61">
        <f t="shared" ref="G137:G138" si="14">F137*E137</f>
        <v>0</v>
      </c>
      <c r="H137" s="18"/>
    </row>
    <row r="138" spans="2:8" ht="18" x14ac:dyDescent="0.25">
      <c r="B138" s="54"/>
      <c r="C138" s="51" t="str">
        <f>C102</f>
        <v>kanal M11</v>
      </c>
      <c r="D138" s="37" t="s">
        <v>47</v>
      </c>
      <c r="E138" s="78">
        <v>40.5</v>
      </c>
      <c r="F138" s="36"/>
      <c r="G138" s="61">
        <f t="shared" si="14"/>
        <v>0</v>
      </c>
      <c r="H138" s="18"/>
    </row>
    <row r="139" spans="2:8" ht="15" x14ac:dyDescent="0.25">
      <c r="B139" s="54"/>
      <c r="C139" s="45"/>
      <c r="D139" s="37"/>
      <c r="E139" s="44"/>
      <c r="F139" s="36"/>
      <c r="G139" s="44"/>
      <c r="H139" s="18"/>
    </row>
    <row r="140" spans="2:8" ht="15" x14ac:dyDescent="0.25">
      <c r="B140" s="54"/>
      <c r="C140" s="43"/>
      <c r="D140" s="37"/>
      <c r="E140" s="44"/>
      <c r="F140" s="36"/>
      <c r="G140" s="44"/>
      <c r="H140" s="18"/>
    </row>
    <row r="141" spans="2:8" ht="15" x14ac:dyDescent="0.25">
      <c r="B141" s="54"/>
      <c r="C141" s="57" t="s">
        <v>50</v>
      </c>
      <c r="D141" s="53"/>
      <c r="E141" s="61"/>
      <c r="F141" s="36"/>
      <c r="G141" s="61"/>
      <c r="H141" s="18"/>
    </row>
    <row r="142" spans="2:8" ht="18" x14ac:dyDescent="0.25">
      <c r="B142" s="54"/>
      <c r="C142" s="51" t="str">
        <f>C137</f>
        <v>kanal M10</v>
      </c>
      <c r="D142" s="37" t="s">
        <v>47</v>
      </c>
      <c r="E142" s="44">
        <v>53.800000000000011</v>
      </c>
      <c r="F142" s="36"/>
      <c r="G142" s="61">
        <f t="shared" ref="G142:G143" si="15">F142*E142</f>
        <v>0</v>
      </c>
      <c r="H142" s="18"/>
    </row>
    <row r="143" spans="2:8" ht="18" x14ac:dyDescent="0.25">
      <c r="B143" s="54"/>
      <c r="C143" s="73" t="str">
        <f>C138</f>
        <v>kanal M11</v>
      </c>
      <c r="D143" s="37" t="s">
        <v>47</v>
      </c>
      <c r="E143" s="78">
        <v>4.5</v>
      </c>
      <c r="F143" s="36"/>
      <c r="G143" s="61">
        <f t="shared" si="15"/>
        <v>0</v>
      </c>
      <c r="H143" s="18"/>
    </row>
    <row r="144" spans="2:8" ht="15" x14ac:dyDescent="0.25">
      <c r="B144" s="54"/>
      <c r="C144" s="51"/>
      <c r="D144" s="37"/>
      <c r="E144" s="44"/>
      <c r="F144" s="36"/>
      <c r="G144" s="44"/>
      <c r="H144" s="18"/>
    </row>
    <row r="145" spans="2:8" ht="60" x14ac:dyDescent="0.25">
      <c r="B145" s="54">
        <v>4</v>
      </c>
      <c r="C145" s="43" t="s">
        <v>236</v>
      </c>
      <c r="D145" s="37"/>
      <c r="E145" s="44"/>
      <c r="F145" s="36"/>
      <c r="G145" s="44"/>
      <c r="H145" s="18"/>
    </row>
    <row r="146" spans="2:8" ht="15" x14ac:dyDescent="0.25">
      <c r="B146" s="54"/>
      <c r="C146" s="43" t="s">
        <v>251</v>
      </c>
      <c r="D146" s="37" t="s">
        <v>9</v>
      </c>
      <c r="E146" s="44">
        <v>137</v>
      </c>
      <c r="F146" s="36"/>
      <c r="G146" s="44">
        <f t="shared" ref="G146:G147" si="16">F146*E146</f>
        <v>0</v>
      </c>
      <c r="H146" s="18"/>
    </row>
    <row r="147" spans="2:8" ht="15" x14ac:dyDescent="0.25">
      <c r="B147" s="54"/>
      <c r="C147" s="43" t="s">
        <v>260</v>
      </c>
      <c r="D147" s="37" t="s">
        <v>9</v>
      </c>
      <c r="E147" s="44">
        <v>10</v>
      </c>
      <c r="F147" s="36"/>
      <c r="G147" s="44">
        <f t="shared" si="16"/>
        <v>0</v>
      </c>
      <c r="H147" s="18"/>
    </row>
    <row r="148" spans="2:8" ht="15" x14ac:dyDescent="0.25">
      <c r="B148" s="54"/>
      <c r="C148" s="43"/>
      <c r="D148" s="37"/>
      <c r="E148" s="44"/>
      <c r="F148" s="36"/>
      <c r="G148" s="44"/>
      <c r="H148" s="18"/>
    </row>
    <row r="149" spans="2:8" ht="60" x14ac:dyDescent="0.25">
      <c r="B149" s="54">
        <v>5</v>
      </c>
      <c r="C149" s="43" t="s">
        <v>237</v>
      </c>
      <c r="D149" s="37"/>
      <c r="E149" s="44"/>
      <c r="F149" s="36"/>
      <c r="G149" s="44"/>
      <c r="H149" s="18"/>
    </row>
    <row r="150" spans="2:8" ht="15" x14ac:dyDescent="0.25">
      <c r="B150" s="54"/>
      <c r="C150" s="43" t="s">
        <v>251</v>
      </c>
      <c r="D150" s="37" t="s">
        <v>9</v>
      </c>
      <c r="E150" s="44">
        <v>190</v>
      </c>
      <c r="F150" s="36"/>
      <c r="G150" s="44">
        <f t="shared" ref="G150:G152" si="17">F150*E150</f>
        <v>0</v>
      </c>
      <c r="H150" s="18"/>
    </row>
    <row r="151" spans="2:8" ht="15" x14ac:dyDescent="0.25">
      <c r="B151" s="54"/>
      <c r="C151" s="43"/>
      <c r="D151" s="37"/>
      <c r="E151" s="44"/>
      <c r="F151" s="36"/>
      <c r="G151" s="44"/>
      <c r="H151" s="18"/>
    </row>
    <row r="152" spans="2:8" ht="45" x14ac:dyDescent="0.25">
      <c r="B152" s="54">
        <v>6</v>
      </c>
      <c r="C152" s="159" t="s">
        <v>240</v>
      </c>
      <c r="D152" s="160" t="s">
        <v>9</v>
      </c>
      <c r="E152" s="161">
        <v>68</v>
      </c>
      <c r="F152" s="165"/>
      <c r="G152" s="161">
        <f t="shared" si="17"/>
        <v>0</v>
      </c>
      <c r="H152" s="18"/>
    </row>
    <row r="153" spans="2:8" ht="15" x14ac:dyDescent="0.25">
      <c r="B153" s="54"/>
      <c r="C153" s="43" t="s">
        <v>250</v>
      </c>
      <c r="D153" s="37" t="s">
        <v>9</v>
      </c>
      <c r="E153" s="44">
        <v>17</v>
      </c>
      <c r="F153" s="36"/>
      <c r="G153" s="44"/>
      <c r="H153" s="18"/>
    </row>
    <row r="154" spans="2:8" ht="15" x14ac:dyDescent="0.25">
      <c r="B154" s="54"/>
      <c r="C154" s="43" t="s">
        <v>252</v>
      </c>
      <c r="D154" s="37" t="s">
        <v>9</v>
      </c>
      <c r="E154" s="44">
        <v>16</v>
      </c>
      <c r="F154" s="36"/>
      <c r="G154" s="44"/>
      <c r="H154" s="18"/>
    </row>
    <row r="155" spans="2:8" ht="15" x14ac:dyDescent="0.25">
      <c r="B155" s="54"/>
      <c r="C155" s="43" t="s">
        <v>253</v>
      </c>
      <c r="D155" s="37" t="s">
        <v>9</v>
      </c>
      <c r="E155" s="44">
        <v>8</v>
      </c>
      <c r="F155" s="36"/>
      <c r="G155" s="44"/>
      <c r="H155" s="18"/>
    </row>
    <row r="156" spans="2:8" ht="15" x14ac:dyDescent="0.25">
      <c r="B156" s="54"/>
      <c r="C156" s="43" t="s">
        <v>254</v>
      </c>
      <c r="D156" s="37" t="s">
        <v>9</v>
      </c>
      <c r="E156" s="44">
        <v>15</v>
      </c>
      <c r="F156" s="36"/>
      <c r="G156" s="44"/>
      <c r="H156" s="18"/>
    </row>
    <row r="157" spans="2:8" ht="15" x14ac:dyDescent="0.25">
      <c r="B157" s="54"/>
      <c r="C157" s="43" t="s">
        <v>255</v>
      </c>
      <c r="D157" s="37" t="s">
        <v>9</v>
      </c>
      <c r="E157" s="44">
        <v>5</v>
      </c>
      <c r="F157" s="36"/>
      <c r="G157" s="44"/>
      <c r="H157" s="18"/>
    </row>
    <row r="158" spans="2:8" ht="15" x14ac:dyDescent="0.25">
      <c r="B158" s="54"/>
      <c r="C158" s="43" t="s">
        <v>261</v>
      </c>
      <c r="D158" s="37" t="s">
        <v>9</v>
      </c>
      <c r="E158" s="44">
        <v>7</v>
      </c>
      <c r="F158" s="36"/>
      <c r="G158" s="44"/>
      <c r="H158" s="18"/>
    </row>
    <row r="159" spans="2:8" ht="15" x14ac:dyDescent="0.25">
      <c r="B159" s="54"/>
      <c r="C159" s="43"/>
      <c r="D159" s="37"/>
      <c r="E159" s="44"/>
      <c r="F159" s="36"/>
      <c r="G159" s="44"/>
      <c r="H159" s="18"/>
    </row>
    <row r="160" spans="2:8" ht="30" x14ac:dyDescent="0.25">
      <c r="B160" s="54">
        <v>7</v>
      </c>
      <c r="C160" s="159" t="s">
        <v>26</v>
      </c>
      <c r="D160" s="160" t="s">
        <v>48</v>
      </c>
      <c r="E160" s="161">
        <v>2422</v>
      </c>
      <c r="F160" s="162"/>
      <c r="G160" s="161">
        <f t="shared" ref="G160" si="18">F160*E160</f>
        <v>0</v>
      </c>
    </row>
    <row r="161" spans="2:7" ht="18" x14ac:dyDescent="0.25">
      <c r="B161" s="54"/>
      <c r="C161" s="56" t="str">
        <f t="shared" ref="C161:C173" si="19">C82</f>
        <v>kanal M1</v>
      </c>
      <c r="D161" s="37" t="s">
        <v>48</v>
      </c>
      <c r="E161" s="44">
        <v>229</v>
      </c>
      <c r="F161" s="38"/>
      <c r="G161" s="44"/>
    </row>
    <row r="162" spans="2:7" ht="18" x14ac:dyDescent="0.25">
      <c r="B162" s="54"/>
      <c r="C162" s="56" t="str">
        <f t="shared" si="19"/>
        <v>kanal M2</v>
      </c>
      <c r="D162" s="37" t="s">
        <v>48</v>
      </c>
      <c r="E162" s="44">
        <v>931</v>
      </c>
      <c r="F162" s="38"/>
      <c r="G162" s="44"/>
    </row>
    <row r="163" spans="2:7" ht="18" x14ac:dyDescent="0.25">
      <c r="B163" s="54"/>
      <c r="C163" s="56" t="str">
        <f t="shared" si="19"/>
        <v>kanal M3</v>
      </c>
      <c r="D163" s="37" t="s">
        <v>48</v>
      </c>
      <c r="E163" s="44">
        <v>192</v>
      </c>
      <c r="F163" s="38"/>
      <c r="G163" s="44"/>
    </row>
    <row r="164" spans="2:7" ht="18" x14ac:dyDescent="0.25">
      <c r="B164" s="54"/>
      <c r="C164" s="56" t="str">
        <f t="shared" si="19"/>
        <v>kanal M4</v>
      </c>
      <c r="D164" s="37" t="s">
        <v>48</v>
      </c>
      <c r="E164" s="44">
        <v>143</v>
      </c>
      <c r="F164" s="38"/>
      <c r="G164" s="44"/>
    </row>
    <row r="165" spans="2:7" ht="18" x14ac:dyDescent="0.25">
      <c r="B165" s="54"/>
      <c r="C165" s="56" t="str">
        <f t="shared" si="19"/>
        <v>kanal M5</v>
      </c>
      <c r="D165" s="37" t="s">
        <v>48</v>
      </c>
      <c r="E165" s="44">
        <v>83</v>
      </c>
      <c r="F165" s="38"/>
      <c r="G165" s="44"/>
    </row>
    <row r="166" spans="2:7" ht="18" x14ac:dyDescent="0.25">
      <c r="B166" s="54"/>
      <c r="C166" s="56" t="str">
        <f t="shared" si="19"/>
        <v>kanal M6</v>
      </c>
      <c r="D166" s="37" t="s">
        <v>48</v>
      </c>
      <c r="E166" s="44">
        <v>78</v>
      </c>
      <c r="F166" s="38"/>
      <c r="G166" s="44"/>
    </row>
    <row r="167" spans="2:7" ht="18" x14ac:dyDescent="0.25">
      <c r="B167" s="54"/>
      <c r="C167" s="56" t="str">
        <f t="shared" si="19"/>
        <v>kanal M7</v>
      </c>
      <c r="D167" s="37" t="s">
        <v>48</v>
      </c>
      <c r="E167" s="44">
        <v>79</v>
      </c>
      <c r="F167" s="38"/>
      <c r="G167" s="44"/>
    </row>
    <row r="168" spans="2:7" ht="18" x14ac:dyDescent="0.25">
      <c r="B168" s="54"/>
      <c r="C168" s="56" t="str">
        <f t="shared" si="19"/>
        <v>kanal M8</v>
      </c>
      <c r="D168" s="37" t="s">
        <v>48</v>
      </c>
      <c r="E168" s="44">
        <v>201</v>
      </c>
      <c r="F168" s="38"/>
      <c r="G168" s="44"/>
    </row>
    <row r="169" spans="2:7" ht="18" x14ac:dyDescent="0.25">
      <c r="B169" s="54"/>
      <c r="C169" s="56" t="str">
        <f t="shared" si="19"/>
        <v>kanal M9</v>
      </c>
      <c r="D169" s="37" t="s">
        <v>48</v>
      </c>
      <c r="E169" s="44">
        <v>24.5</v>
      </c>
      <c r="F169" s="38"/>
      <c r="G169" s="44"/>
    </row>
    <row r="170" spans="2:7" ht="18" x14ac:dyDescent="0.25">
      <c r="B170" s="54"/>
      <c r="C170" s="56" t="str">
        <f t="shared" si="19"/>
        <v>kanal M10</v>
      </c>
      <c r="D170" s="37" t="s">
        <v>48</v>
      </c>
      <c r="E170" s="44">
        <v>274</v>
      </c>
      <c r="F170" s="38"/>
      <c r="G170" s="44"/>
    </row>
    <row r="171" spans="2:7" ht="18" x14ac:dyDescent="0.25">
      <c r="B171" s="54"/>
      <c r="C171" s="56" t="str">
        <f t="shared" si="19"/>
        <v>kanal M11</v>
      </c>
      <c r="D171" s="37" t="s">
        <v>48</v>
      </c>
      <c r="E171" s="44">
        <v>33</v>
      </c>
      <c r="F171" s="38"/>
      <c r="G171" s="44"/>
    </row>
    <row r="172" spans="2:7" ht="18" x14ac:dyDescent="0.25">
      <c r="B172" s="54"/>
      <c r="C172" s="56" t="str">
        <f t="shared" si="19"/>
        <v>kanal M12</v>
      </c>
      <c r="D172" s="37" t="s">
        <v>48</v>
      </c>
      <c r="E172" s="44">
        <v>26</v>
      </c>
      <c r="F172" s="38"/>
      <c r="G172" s="44"/>
    </row>
    <row r="173" spans="2:7" ht="18" x14ac:dyDescent="0.25">
      <c r="B173" s="54"/>
      <c r="C173" s="56" t="str">
        <f t="shared" si="19"/>
        <v>kanal M13</v>
      </c>
      <c r="D173" s="37" t="s">
        <v>48</v>
      </c>
      <c r="E173" s="44">
        <v>128.5</v>
      </c>
      <c r="F173" s="38"/>
      <c r="G173" s="44"/>
    </row>
    <row r="174" spans="2:7" ht="15" x14ac:dyDescent="0.25">
      <c r="B174" s="54"/>
      <c r="C174" s="43"/>
      <c r="D174" s="37"/>
      <c r="E174" s="44"/>
      <c r="F174" s="38"/>
      <c r="G174" s="44"/>
    </row>
    <row r="175" spans="2:7" ht="75" x14ac:dyDescent="0.25">
      <c r="B175" s="54">
        <v>8</v>
      </c>
      <c r="C175" s="159" t="s">
        <v>472</v>
      </c>
      <c r="D175" s="160" t="s">
        <v>47</v>
      </c>
      <c r="E175" s="161">
        <v>4939</v>
      </c>
      <c r="F175" s="162"/>
      <c r="G175" s="161">
        <f t="shared" ref="G175" si="20">+E175*F175</f>
        <v>0</v>
      </c>
    </row>
    <row r="176" spans="2:7" ht="18" x14ac:dyDescent="0.25">
      <c r="B176" s="54"/>
      <c r="C176" s="56" t="str">
        <f t="shared" ref="C176:C188" si="21">C161</f>
        <v>kanal M1</v>
      </c>
      <c r="D176" s="37" t="s">
        <v>47</v>
      </c>
      <c r="E176" s="44">
        <v>352</v>
      </c>
      <c r="F176" s="38"/>
      <c r="G176" s="44"/>
    </row>
    <row r="177" spans="2:7" ht="18" x14ac:dyDescent="0.25">
      <c r="B177" s="54"/>
      <c r="C177" s="56" t="str">
        <f t="shared" si="21"/>
        <v>kanal M2</v>
      </c>
      <c r="D177" s="37" t="s">
        <v>47</v>
      </c>
      <c r="E177" s="44">
        <v>3072</v>
      </c>
      <c r="F177" s="38"/>
      <c r="G177" s="44"/>
    </row>
    <row r="178" spans="2:7" ht="18" x14ac:dyDescent="0.25">
      <c r="B178" s="54"/>
      <c r="C178" s="56" t="str">
        <f t="shared" si="21"/>
        <v>kanal M3</v>
      </c>
      <c r="D178" s="37" t="s">
        <v>47</v>
      </c>
      <c r="E178" s="44">
        <v>356</v>
      </c>
      <c r="F178" s="38"/>
      <c r="G178" s="44"/>
    </row>
    <row r="179" spans="2:7" ht="18" x14ac:dyDescent="0.25">
      <c r="B179" s="54"/>
      <c r="C179" s="56" t="str">
        <f t="shared" si="21"/>
        <v>kanal M4</v>
      </c>
      <c r="D179" s="37" t="s">
        <v>47</v>
      </c>
      <c r="E179" s="44">
        <v>210</v>
      </c>
      <c r="F179" s="38"/>
      <c r="G179" s="44"/>
    </row>
    <row r="180" spans="2:7" ht="18" x14ac:dyDescent="0.25">
      <c r="B180" s="54"/>
      <c r="C180" s="56" t="str">
        <f t="shared" si="21"/>
        <v>kanal M5</v>
      </c>
      <c r="D180" s="37" t="s">
        <v>47</v>
      </c>
      <c r="E180" s="44">
        <v>142</v>
      </c>
      <c r="F180" s="38"/>
      <c r="G180" s="44"/>
    </row>
    <row r="181" spans="2:7" ht="18" x14ac:dyDescent="0.25">
      <c r="B181" s="54"/>
      <c r="C181" s="56" t="str">
        <f t="shared" si="21"/>
        <v>kanal M6</v>
      </c>
      <c r="D181" s="37" t="s">
        <v>47</v>
      </c>
      <c r="E181" s="44">
        <v>104</v>
      </c>
      <c r="F181" s="38"/>
      <c r="G181" s="44"/>
    </row>
    <row r="182" spans="2:7" ht="18" x14ac:dyDescent="0.25">
      <c r="B182" s="54"/>
      <c r="C182" s="56" t="str">
        <f t="shared" si="21"/>
        <v>kanal M7</v>
      </c>
      <c r="D182" s="37" t="s">
        <v>47</v>
      </c>
      <c r="E182" s="44">
        <v>129</v>
      </c>
      <c r="F182" s="38"/>
      <c r="G182" s="44"/>
    </row>
    <row r="183" spans="2:7" ht="18" x14ac:dyDescent="0.25">
      <c r="B183" s="54"/>
      <c r="C183" s="56" t="str">
        <f t="shared" si="21"/>
        <v>kanal M8</v>
      </c>
      <c r="D183" s="37" t="s">
        <v>47</v>
      </c>
      <c r="E183" s="44">
        <v>360</v>
      </c>
      <c r="F183" s="38"/>
      <c r="G183" s="44"/>
    </row>
    <row r="184" spans="2:7" ht="18" x14ac:dyDescent="0.25">
      <c r="B184" s="54"/>
      <c r="C184" s="56" t="str">
        <f t="shared" si="21"/>
        <v>kanal M9</v>
      </c>
      <c r="D184" s="37" t="s">
        <v>47</v>
      </c>
      <c r="E184" s="44">
        <v>30</v>
      </c>
      <c r="F184" s="38"/>
      <c r="G184" s="44"/>
    </row>
    <row r="185" spans="2:7" ht="18" x14ac:dyDescent="0.25">
      <c r="B185" s="54"/>
      <c r="C185" s="56" t="str">
        <f t="shared" si="21"/>
        <v>kanal M10</v>
      </c>
      <c r="D185" s="37" t="s">
        <v>47</v>
      </c>
      <c r="E185" s="44">
        <v>0</v>
      </c>
      <c r="F185" s="38"/>
      <c r="G185" s="44"/>
    </row>
    <row r="186" spans="2:7" ht="18" x14ac:dyDescent="0.25">
      <c r="B186" s="54"/>
      <c r="C186" s="56" t="str">
        <f t="shared" si="21"/>
        <v>kanal M11</v>
      </c>
      <c r="D186" s="37" t="s">
        <v>47</v>
      </c>
      <c r="E186" s="44">
        <v>0</v>
      </c>
      <c r="F186" s="38"/>
      <c r="G186" s="44"/>
    </row>
    <row r="187" spans="2:7" ht="18" x14ac:dyDescent="0.25">
      <c r="B187" s="54"/>
      <c r="C187" s="56" t="str">
        <f t="shared" si="21"/>
        <v>kanal M12</v>
      </c>
      <c r="D187" s="37" t="s">
        <v>47</v>
      </c>
      <c r="E187" s="44">
        <v>35</v>
      </c>
      <c r="F187" s="38"/>
      <c r="G187" s="44"/>
    </row>
    <row r="188" spans="2:7" ht="18" x14ac:dyDescent="0.25">
      <c r="B188" s="54"/>
      <c r="C188" s="56" t="str">
        <f t="shared" si="21"/>
        <v>kanal M13</v>
      </c>
      <c r="D188" s="37" t="s">
        <v>47</v>
      </c>
      <c r="E188" s="44">
        <v>149</v>
      </c>
      <c r="F188" s="38"/>
      <c r="G188" s="44"/>
    </row>
    <row r="189" spans="2:7" ht="15" x14ac:dyDescent="0.25">
      <c r="B189" s="54"/>
      <c r="C189" s="43"/>
      <c r="D189" s="37"/>
      <c r="E189" s="44"/>
      <c r="F189" s="38"/>
      <c r="G189" s="44"/>
    </row>
    <row r="190" spans="2:7" ht="60" x14ac:dyDescent="0.25">
      <c r="B190" s="54">
        <v>9</v>
      </c>
      <c r="C190" s="159" t="s">
        <v>85</v>
      </c>
      <c r="D190" s="160" t="s">
        <v>47</v>
      </c>
      <c r="E190" s="161">
        <v>757</v>
      </c>
      <c r="F190" s="162"/>
      <c r="G190" s="161">
        <f t="shared" ref="G190" si="22">+E190*F190</f>
        <v>0</v>
      </c>
    </row>
    <row r="191" spans="2:7" ht="18" x14ac:dyDescent="0.25">
      <c r="B191" s="54"/>
      <c r="C191" s="56" t="str">
        <f t="shared" ref="C191:C203" si="23">C176</f>
        <v>kanal M1</v>
      </c>
      <c r="D191" s="37" t="s">
        <v>47</v>
      </c>
      <c r="E191" s="44">
        <v>81</v>
      </c>
      <c r="F191" s="38"/>
      <c r="G191" s="44"/>
    </row>
    <row r="192" spans="2:7" ht="18" x14ac:dyDescent="0.25">
      <c r="B192" s="54"/>
      <c r="C192" s="56" t="str">
        <f t="shared" si="23"/>
        <v>kanal M2</v>
      </c>
      <c r="D192" s="37" t="s">
        <v>47</v>
      </c>
      <c r="E192" s="44">
        <v>330.5</v>
      </c>
      <c r="F192" s="38"/>
      <c r="G192" s="44"/>
    </row>
    <row r="193" spans="2:7" ht="18" x14ac:dyDescent="0.25">
      <c r="B193" s="54"/>
      <c r="C193" s="56" t="str">
        <f t="shared" si="23"/>
        <v>kanal M3</v>
      </c>
      <c r="D193" s="37" t="s">
        <v>47</v>
      </c>
      <c r="E193" s="44">
        <v>69</v>
      </c>
      <c r="F193" s="38"/>
      <c r="G193" s="44"/>
    </row>
    <row r="194" spans="2:7" ht="18" x14ac:dyDescent="0.25">
      <c r="B194" s="54"/>
      <c r="C194" s="56" t="str">
        <f t="shared" si="23"/>
        <v>kanal M4</v>
      </c>
      <c r="D194" s="37" t="s">
        <v>47</v>
      </c>
      <c r="E194" s="44">
        <v>51</v>
      </c>
      <c r="F194" s="38"/>
      <c r="G194" s="44"/>
    </row>
    <row r="195" spans="2:7" ht="18" x14ac:dyDescent="0.25">
      <c r="B195" s="54"/>
      <c r="C195" s="56" t="str">
        <f t="shared" si="23"/>
        <v>kanal M5</v>
      </c>
      <c r="D195" s="37" t="s">
        <v>47</v>
      </c>
      <c r="E195" s="44">
        <v>30.5</v>
      </c>
      <c r="F195" s="38"/>
      <c r="G195" s="44"/>
    </row>
    <row r="196" spans="2:7" ht="18" x14ac:dyDescent="0.25">
      <c r="B196" s="54"/>
      <c r="C196" s="56" t="str">
        <f t="shared" si="23"/>
        <v>kanal M6</v>
      </c>
      <c r="D196" s="37" t="s">
        <v>47</v>
      </c>
      <c r="E196" s="44">
        <v>27</v>
      </c>
      <c r="F196" s="38"/>
      <c r="G196" s="44"/>
    </row>
    <row r="197" spans="2:7" ht="18" x14ac:dyDescent="0.25">
      <c r="B197" s="54"/>
      <c r="C197" s="56" t="str">
        <f t="shared" si="23"/>
        <v>kanal M7</v>
      </c>
      <c r="D197" s="37" t="s">
        <v>47</v>
      </c>
      <c r="E197" s="44">
        <v>29</v>
      </c>
      <c r="F197" s="38"/>
      <c r="G197" s="44"/>
    </row>
    <row r="198" spans="2:7" ht="18" x14ac:dyDescent="0.25">
      <c r="B198" s="54"/>
      <c r="C198" s="56" t="str">
        <f t="shared" si="23"/>
        <v>kanal M8</v>
      </c>
      <c r="D198" s="37" t="s">
        <v>47</v>
      </c>
      <c r="E198" s="44">
        <v>83</v>
      </c>
      <c r="F198" s="38"/>
      <c r="G198" s="44"/>
    </row>
    <row r="199" spans="2:7" ht="18" x14ac:dyDescent="0.25">
      <c r="B199" s="54"/>
      <c r="C199" s="56" t="str">
        <f t="shared" si="23"/>
        <v>kanal M9</v>
      </c>
      <c r="D199" s="37" t="s">
        <v>47</v>
      </c>
      <c r="E199" s="44">
        <v>8.5</v>
      </c>
      <c r="F199" s="38"/>
      <c r="G199" s="44"/>
    </row>
    <row r="200" spans="2:7" ht="18" x14ac:dyDescent="0.25">
      <c r="B200" s="54"/>
      <c r="C200" s="56" t="str">
        <f t="shared" si="23"/>
        <v>kanal M10</v>
      </c>
      <c r="D200" s="37" t="s">
        <v>47</v>
      </c>
      <c r="E200" s="44">
        <v>0</v>
      </c>
      <c r="F200" s="38"/>
      <c r="G200" s="44"/>
    </row>
    <row r="201" spans="2:7" ht="18" x14ac:dyDescent="0.25">
      <c r="B201" s="54"/>
      <c r="C201" s="56" t="str">
        <f t="shared" si="23"/>
        <v>kanal M11</v>
      </c>
      <c r="D201" s="37" t="s">
        <v>47</v>
      </c>
      <c r="E201" s="44">
        <v>0</v>
      </c>
      <c r="F201" s="38"/>
      <c r="G201" s="44"/>
    </row>
    <row r="202" spans="2:7" ht="18" x14ac:dyDescent="0.25">
      <c r="B202" s="54"/>
      <c r="C202" s="56" t="str">
        <f t="shared" si="23"/>
        <v>kanal M12</v>
      </c>
      <c r="D202" s="37" t="s">
        <v>47</v>
      </c>
      <c r="E202" s="44">
        <v>8.5</v>
      </c>
      <c r="F202" s="38"/>
      <c r="G202" s="44"/>
    </row>
    <row r="203" spans="2:7" ht="18" x14ac:dyDescent="0.25">
      <c r="B203" s="54"/>
      <c r="C203" s="56" t="str">
        <f t="shared" si="23"/>
        <v>kanal M13</v>
      </c>
      <c r="D203" s="37" t="s">
        <v>47</v>
      </c>
      <c r="E203" s="44">
        <v>39</v>
      </c>
      <c r="F203" s="38"/>
      <c r="G203" s="44"/>
    </row>
    <row r="204" spans="2:7" ht="15" x14ac:dyDescent="0.25">
      <c r="B204" s="54"/>
      <c r="C204" s="43"/>
      <c r="D204" s="37"/>
      <c r="E204" s="44"/>
      <c r="F204" s="38"/>
      <c r="G204" s="44"/>
    </row>
    <row r="205" spans="2:7" ht="30.75" customHeight="1" x14ac:dyDescent="0.25">
      <c r="B205" s="54">
        <v>10</v>
      </c>
      <c r="C205" s="43" t="s">
        <v>40</v>
      </c>
      <c r="D205" s="22"/>
      <c r="E205" s="23"/>
      <c r="F205" s="35"/>
      <c r="G205" s="44"/>
    </row>
    <row r="206" spans="2:7" ht="15" x14ac:dyDescent="0.25">
      <c r="B206" s="54"/>
      <c r="C206" s="51" t="str">
        <f>C137</f>
        <v>kanal M10</v>
      </c>
      <c r="D206" s="22" t="s">
        <v>19</v>
      </c>
      <c r="E206" s="23">
        <v>469</v>
      </c>
      <c r="F206" s="35"/>
      <c r="G206" s="44">
        <f t="shared" ref="G206:G223" si="24">+E206*F206</f>
        <v>0</v>
      </c>
    </row>
    <row r="207" spans="2:7" ht="15" x14ac:dyDescent="0.25">
      <c r="B207" s="54"/>
      <c r="C207" s="51" t="str">
        <f>C138</f>
        <v>kanal M11</v>
      </c>
      <c r="D207" s="22" t="s">
        <v>19</v>
      </c>
      <c r="E207" s="23">
        <v>35</v>
      </c>
      <c r="F207" s="35"/>
      <c r="G207" s="44">
        <f t="shared" si="24"/>
        <v>0</v>
      </c>
    </row>
    <row r="208" spans="2:7" ht="15" x14ac:dyDescent="0.25">
      <c r="B208" s="54"/>
      <c r="C208" s="43"/>
      <c r="D208" s="22"/>
      <c r="E208" s="23"/>
      <c r="F208" s="35"/>
      <c r="G208" s="44"/>
    </row>
    <row r="209" spans="1:7" ht="45" x14ac:dyDescent="0.25">
      <c r="B209" s="54">
        <v>11</v>
      </c>
      <c r="C209" s="43" t="s">
        <v>55</v>
      </c>
      <c r="D209" s="22" t="s">
        <v>19</v>
      </c>
      <c r="E209" s="23">
        <v>7</v>
      </c>
      <c r="F209" s="35"/>
      <c r="G209" s="44">
        <f t="shared" si="24"/>
        <v>0</v>
      </c>
    </row>
    <row r="210" spans="1:7" ht="15" x14ac:dyDescent="0.25">
      <c r="B210" s="54"/>
      <c r="C210" s="43"/>
      <c r="D210" s="22"/>
      <c r="E210" s="23"/>
      <c r="F210" s="35"/>
      <c r="G210" s="44"/>
    </row>
    <row r="211" spans="1:7" ht="45" x14ac:dyDescent="0.25">
      <c r="B211" s="54">
        <v>12</v>
      </c>
      <c r="C211" s="43" t="s">
        <v>29</v>
      </c>
      <c r="D211" s="22"/>
      <c r="E211" s="23"/>
      <c r="F211" s="35"/>
      <c r="G211" s="44"/>
    </row>
    <row r="212" spans="1:7" ht="15" x14ac:dyDescent="0.25">
      <c r="B212" s="54"/>
      <c r="C212" s="51" t="str">
        <f>C206</f>
        <v>kanal M10</v>
      </c>
      <c r="D212" s="22" t="s">
        <v>19</v>
      </c>
      <c r="E212" s="23">
        <v>114.16666666666671</v>
      </c>
      <c r="F212" s="35"/>
      <c r="G212" s="44">
        <f t="shared" si="24"/>
        <v>0</v>
      </c>
    </row>
    <row r="213" spans="1:7" ht="15" x14ac:dyDescent="0.25">
      <c r="B213" s="54"/>
      <c r="C213" s="51" t="str">
        <f>C207</f>
        <v>kanal M11</v>
      </c>
      <c r="D213" s="22" t="s">
        <v>19</v>
      </c>
      <c r="E213" s="67">
        <v>14.583333333333339</v>
      </c>
      <c r="F213" s="35"/>
      <c r="G213" s="44">
        <f t="shared" si="24"/>
        <v>0</v>
      </c>
    </row>
    <row r="214" spans="1:7" ht="15" x14ac:dyDescent="0.25">
      <c r="B214" s="54"/>
      <c r="C214" s="43"/>
      <c r="D214" s="22"/>
      <c r="E214" s="23"/>
      <c r="F214" s="35"/>
      <c r="G214" s="44"/>
    </row>
    <row r="215" spans="1:7" ht="30" x14ac:dyDescent="0.25">
      <c r="B215" s="54">
        <v>13</v>
      </c>
      <c r="C215" s="43" t="s">
        <v>36</v>
      </c>
      <c r="D215" s="22"/>
      <c r="E215" s="23"/>
      <c r="F215" s="35"/>
      <c r="G215" s="44"/>
    </row>
    <row r="216" spans="1:7" ht="15" x14ac:dyDescent="0.25">
      <c r="B216" s="54"/>
      <c r="C216" s="51" t="str">
        <f>C101</f>
        <v>kanal M10</v>
      </c>
      <c r="D216" s="22" t="s">
        <v>19</v>
      </c>
      <c r="E216" s="23">
        <v>78</v>
      </c>
      <c r="F216" s="35"/>
      <c r="G216" s="44">
        <f t="shared" si="24"/>
        <v>0</v>
      </c>
    </row>
    <row r="217" spans="1:7" ht="15" x14ac:dyDescent="0.25">
      <c r="B217" s="54"/>
      <c r="C217" s="51" t="str">
        <f>C102</f>
        <v>kanal M11</v>
      </c>
      <c r="D217" s="22" t="s">
        <v>19</v>
      </c>
      <c r="E217" s="23">
        <v>9</v>
      </c>
      <c r="F217" s="35"/>
      <c r="G217" s="44">
        <f t="shared" si="24"/>
        <v>0</v>
      </c>
    </row>
    <row r="218" spans="1:7" ht="15" x14ac:dyDescent="0.25">
      <c r="B218" s="54"/>
      <c r="C218" s="43"/>
      <c r="D218" s="22"/>
      <c r="E218" s="23"/>
      <c r="F218" s="35"/>
      <c r="G218" s="44"/>
    </row>
    <row r="219" spans="1:7" ht="66" x14ac:dyDescent="0.25">
      <c r="B219" s="54">
        <v>14</v>
      </c>
      <c r="C219" s="43" t="s">
        <v>49</v>
      </c>
      <c r="E219" s="23"/>
      <c r="F219" s="35"/>
      <c r="G219" s="44"/>
    </row>
    <row r="220" spans="1:7" ht="15" x14ac:dyDescent="0.25">
      <c r="B220" s="54"/>
      <c r="C220" s="51" t="str">
        <f>C216</f>
        <v>kanal M10</v>
      </c>
      <c r="D220" t="s">
        <v>20</v>
      </c>
      <c r="E220" s="23">
        <v>390</v>
      </c>
      <c r="F220" s="35"/>
      <c r="G220" s="44">
        <f t="shared" si="24"/>
        <v>0</v>
      </c>
    </row>
    <row r="221" spans="1:7" ht="15" x14ac:dyDescent="0.25">
      <c r="B221" s="54"/>
      <c r="C221" s="51" t="str">
        <f>C217</f>
        <v>kanal M11</v>
      </c>
      <c r="D221" t="s">
        <v>20</v>
      </c>
      <c r="E221" s="23">
        <v>45</v>
      </c>
      <c r="F221" s="35"/>
      <c r="G221" s="44">
        <f t="shared" si="24"/>
        <v>0</v>
      </c>
    </row>
    <row r="222" spans="1:7" s="65" customFormat="1" ht="15" x14ac:dyDescent="0.25">
      <c r="A222" s="25"/>
      <c r="B222" s="54"/>
      <c r="C222" s="73"/>
      <c r="E222" s="67"/>
      <c r="F222" s="35"/>
      <c r="G222" s="71"/>
    </row>
    <row r="223" spans="1:7" s="65" customFormat="1" ht="150.75" customHeight="1" x14ac:dyDescent="0.25">
      <c r="A223" s="25"/>
      <c r="B223" s="54">
        <v>15</v>
      </c>
      <c r="C223" s="77" t="s">
        <v>483</v>
      </c>
      <c r="D223" s="65" t="s">
        <v>27</v>
      </c>
      <c r="E223" s="67">
        <v>1</v>
      </c>
      <c r="F223" s="35"/>
      <c r="G223" s="71">
        <f t="shared" si="24"/>
        <v>0</v>
      </c>
    </row>
    <row r="224" spans="1:7" ht="15" x14ac:dyDescent="0.25">
      <c r="B224" s="54"/>
      <c r="C224" s="43"/>
      <c r="E224" s="23"/>
      <c r="F224" s="35"/>
      <c r="G224" s="44"/>
    </row>
    <row r="225" spans="1:10" x14ac:dyDescent="0.2">
      <c r="C225" s="16" t="s">
        <v>13</v>
      </c>
      <c r="D225" s="1"/>
      <c r="E225" s="3"/>
      <c r="F225" s="3"/>
      <c r="G225" s="7">
        <f>SUM(G100:G224)</f>
        <v>0</v>
      </c>
    </row>
    <row r="227" spans="1:10" s="18" customFormat="1" x14ac:dyDescent="0.2">
      <c r="A227" s="25"/>
      <c r="B227" s="29" t="s">
        <v>6</v>
      </c>
      <c r="C227" s="11" t="s">
        <v>5</v>
      </c>
      <c r="D227"/>
      <c r="E227" s="2"/>
      <c r="F227" s="2"/>
      <c r="G227" s="2"/>
      <c r="H227"/>
      <c r="I227"/>
      <c r="J227"/>
    </row>
    <row r="228" spans="1:10" s="18" customFormat="1" x14ac:dyDescent="0.2">
      <c r="A228" s="25"/>
      <c r="B228" s="29"/>
      <c r="C228" s="11"/>
      <c r="D228"/>
      <c r="E228" s="2"/>
      <c r="F228" s="2"/>
      <c r="G228" s="2"/>
      <c r="H228"/>
      <c r="I228"/>
      <c r="J228"/>
    </row>
    <row r="229" spans="1:10" s="18" customFormat="1" ht="91.5" customHeight="1" x14ac:dyDescent="0.25">
      <c r="A229" s="25"/>
      <c r="B229" s="54">
        <v>1</v>
      </c>
      <c r="C229" s="159" t="s">
        <v>473</v>
      </c>
      <c r="D229" s="160" t="s">
        <v>9</v>
      </c>
      <c r="E229" s="161">
        <v>78.649999999999991</v>
      </c>
      <c r="F229" s="162"/>
      <c r="G229" s="161">
        <f t="shared" ref="G229:G262" si="25">+E229*F229</f>
        <v>0</v>
      </c>
      <c r="H229"/>
      <c r="I229"/>
      <c r="J229"/>
    </row>
    <row r="230" spans="1:10" s="18" customFormat="1" ht="15" x14ac:dyDescent="0.25">
      <c r="A230" s="25"/>
      <c r="B230" s="54"/>
      <c r="C230" s="74" t="s">
        <v>253</v>
      </c>
      <c r="D230" s="37" t="s">
        <v>9</v>
      </c>
      <c r="E230" s="44">
        <v>37.6</v>
      </c>
      <c r="F230" s="38"/>
      <c r="G230" s="44"/>
      <c r="H230"/>
      <c r="I230"/>
      <c r="J230"/>
    </row>
    <row r="231" spans="1:10" s="18" customFormat="1" ht="15" x14ac:dyDescent="0.25">
      <c r="A231" s="25"/>
      <c r="B231" s="54"/>
      <c r="C231" s="74" t="s">
        <v>261</v>
      </c>
      <c r="D231" s="37" t="s">
        <v>9</v>
      </c>
      <c r="E231" s="44">
        <v>31.2</v>
      </c>
      <c r="F231" s="38"/>
      <c r="G231" s="44"/>
      <c r="H231"/>
      <c r="I231"/>
      <c r="J231"/>
    </row>
    <row r="232" spans="1:10" s="18" customFormat="1" ht="15" x14ac:dyDescent="0.25">
      <c r="A232" s="25"/>
      <c r="B232" s="54"/>
      <c r="C232" s="74" t="s">
        <v>262</v>
      </c>
      <c r="D232" s="37" t="s">
        <v>9</v>
      </c>
      <c r="E232" s="44">
        <v>9.85</v>
      </c>
      <c r="F232" s="38"/>
      <c r="G232" s="44"/>
      <c r="H232"/>
      <c r="I232"/>
      <c r="J232"/>
    </row>
    <row r="233" spans="1:10" s="18" customFormat="1" ht="15" x14ac:dyDescent="0.25">
      <c r="A233" s="25"/>
      <c r="B233" s="54"/>
      <c r="C233" s="56"/>
      <c r="D233" s="37"/>
      <c r="E233" s="44"/>
      <c r="F233" s="38"/>
      <c r="G233" s="71"/>
      <c r="H233"/>
      <c r="I233"/>
      <c r="J233"/>
    </row>
    <row r="234" spans="1:10" s="18" customFormat="1" ht="91.5" customHeight="1" x14ac:dyDescent="0.25">
      <c r="A234" s="25"/>
      <c r="B234" s="54">
        <v>2</v>
      </c>
      <c r="C234" s="159" t="s">
        <v>484</v>
      </c>
      <c r="D234" s="160" t="s">
        <v>9</v>
      </c>
      <c r="E234" s="161">
        <v>536.90000000000009</v>
      </c>
      <c r="F234" s="162"/>
      <c r="G234" s="161">
        <f t="shared" si="25"/>
        <v>0</v>
      </c>
      <c r="H234"/>
      <c r="I234"/>
      <c r="J234"/>
    </row>
    <row r="235" spans="1:10" s="18" customFormat="1" ht="15" x14ac:dyDescent="0.25">
      <c r="A235" s="25"/>
      <c r="B235" s="54"/>
      <c r="C235" s="74" t="s">
        <v>250</v>
      </c>
      <c r="D235" s="68" t="s">
        <v>9</v>
      </c>
      <c r="E235" s="44">
        <v>78.5</v>
      </c>
      <c r="F235" s="38"/>
      <c r="G235" s="71"/>
      <c r="H235"/>
      <c r="I235"/>
      <c r="J235"/>
    </row>
    <row r="236" spans="1:10" s="18" customFormat="1" ht="15" x14ac:dyDescent="0.25">
      <c r="A236" s="25"/>
      <c r="B236" s="54"/>
      <c r="C236" s="74" t="s">
        <v>251</v>
      </c>
      <c r="D236" s="68" t="s">
        <v>9</v>
      </c>
      <c r="E236" s="44">
        <v>64.3</v>
      </c>
      <c r="F236" s="69"/>
      <c r="G236" s="71"/>
      <c r="H236"/>
      <c r="I236"/>
      <c r="J236"/>
    </row>
    <row r="237" spans="1:10" s="18" customFormat="1" ht="15" x14ac:dyDescent="0.25">
      <c r="A237" s="25"/>
      <c r="B237" s="54"/>
      <c r="C237" s="74" t="s">
        <v>252</v>
      </c>
      <c r="D237" s="68" t="s">
        <v>9</v>
      </c>
      <c r="E237" s="44">
        <v>50.4</v>
      </c>
      <c r="F237" s="69"/>
      <c r="G237" s="71"/>
      <c r="H237"/>
      <c r="I237"/>
      <c r="J237"/>
    </row>
    <row r="238" spans="1:10" s="18" customFormat="1" ht="15" x14ac:dyDescent="0.25">
      <c r="A238" s="25"/>
      <c r="B238" s="54"/>
      <c r="C238" s="74" t="s">
        <v>253</v>
      </c>
      <c r="D238" s="68" t="s">
        <v>9</v>
      </c>
      <c r="E238" s="44">
        <v>39.799999999999997</v>
      </c>
      <c r="F238" s="69"/>
      <c r="G238" s="71"/>
      <c r="H238"/>
      <c r="I238"/>
      <c r="J238"/>
    </row>
    <row r="239" spans="1:10" s="18" customFormat="1" ht="15" x14ac:dyDescent="0.25">
      <c r="A239" s="25"/>
      <c r="B239" s="54"/>
      <c r="C239" s="74" t="s">
        <v>254</v>
      </c>
      <c r="D239" s="68" t="s">
        <v>9</v>
      </c>
      <c r="E239" s="44">
        <v>98.3</v>
      </c>
      <c r="F239" s="69"/>
      <c r="G239" s="71"/>
      <c r="H239"/>
      <c r="I239"/>
      <c r="J239"/>
    </row>
    <row r="240" spans="1:10" s="18" customFormat="1" ht="15" x14ac:dyDescent="0.25">
      <c r="A240" s="25"/>
      <c r="B240" s="54"/>
      <c r="C240" s="74" t="s">
        <v>255</v>
      </c>
      <c r="D240" s="68" t="s">
        <v>9</v>
      </c>
      <c r="E240" s="44">
        <v>24.6</v>
      </c>
      <c r="F240" s="69"/>
      <c r="G240" s="71"/>
      <c r="H240"/>
      <c r="I240"/>
      <c r="J240"/>
    </row>
    <row r="241" spans="1:10" s="18" customFormat="1" ht="15" x14ac:dyDescent="0.25">
      <c r="A241" s="25"/>
      <c r="B241" s="54"/>
      <c r="C241" s="74" t="s">
        <v>256</v>
      </c>
      <c r="D241" s="68" t="s">
        <v>9</v>
      </c>
      <c r="E241" s="44">
        <v>63</v>
      </c>
      <c r="F241" s="69"/>
      <c r="G241" s="71"/>
      <c r="H241"/>
      <c r="I241"/>
      <c r="J241"/>
    </row>
    <row r="242" spans="1:10" s="18" customFormat="1" ht="15" x14ac:dyDescent="0.25">
      <c r="A242" s="25"/>
      <c r="B242" s="54"/>
      <c r="C242" s="74" t="s">
        <v>257</v>
      </c>
      <c r="D242" s="68" t="s">
        <v>9</v>
      </c>
      <c r="E242" s="44">
        <v>89</v>
      </c>
      <c r="F242" s="69"/>
      <c r="G242" s="71"/>
      <c r="H242"/>
      <c r="I242"/>
      <c r="J242"/>
    </row>
    <row r="243" spans="1:10" s="18" customFormat="1" ht="15" x14ac:dyDescent="0.25">
      <c r="A243" s="25"/>
      <c r="B243" s="54"/>
      <c r="C243" s="74" t="s">
        <v>258</v>
      </c>
      <c r="D243" s="68" t="s">
        <v>9</v>
      </c>
      <c r="E243" s="44">
        <v>29</v>
      </c>
      <c r="F243" s="69"/>
      <c r="G243" s="71"/>
      <c r="H243"/>
      <c r="I243"/>
      <c r="J243"/>
    </row>
    <row r="244" spans="1:10" s="66" customFormat="1" ht="15" x14ac:dyDescent="0.25">
      <c r="A244" s="25"/>
      <c r="B244" s="54"/>
      <c r="C244" s="74"/>
      <c r="D244" s="68"/>
      <c r="E244" s="71"/>
      <c r="F244" s="69"/>
      <c r="G244" s="71"/>
      <c r="H244" s="65"/>
      <c r="I244" s="65"/>
      <c r="J244" s="65"/>
    </row>
    <row r="245" spans="1:10" s="66" customFormat="1" ht="90" customHeight="1" x14ac:dyDescent="0.25">
      <c r="A245" s="25"/>
      <c r="B245" s="54">
        <v>3</v>
      </c>
      <c r="C245" s="159" t="s">
        <v>485</v>
      </c>
      <c r="D245" s="160" t="s">
        <v>9</v>
      </c>
      <c r="E245" s="161">
        <v>596.40000000000009</v>
      </c>
      <c r="F245" s="162"/>
      <c r="G245" s="161">
        <f t="shared" si="25"/>
        <v>0</v>
      </c>
      <c r="H245" s="65"/>
      <c r="I245" s="65"/>
      <c r="J245" s="65"/>
    </row>
    <row r="246" spans="1:10" s="66" customFormat="1" ht="15" x14ac:dyDescent="0.25">
      <c r="A246" s="25"/>
      <c r="B246" s="54"/>
      <c r="C246" s="74" t="s">
        <v>250</v>
      </c>
      <c r="D246" s="68" t="s">
        <v>9</v>
      </c>
      <c r="E246" s="71">
        <v>117.5</v>
      </c>
      <c r="F246" s="69"/>
      <c r="G246" s="71"/>
      <c r="H246" s="65"/>
      <c r="I246" s="65"/>
      <c r="J246" s="65"/>
    </row>
    <row r="247" spans="1:10" s="66" customFormat="1" ht="15" x14ac:dyDescent="0.25">
      <c r="A247" s="25"/>
      <c r="B247" s="54"/>
      <c r="C247" s="74" t="s">
        <v>252</v>
      </c>
      <c r="D247" s="68" t="s">
        <v>9</v>
      </c>
      <c r="E247" s="71">
        <v>80</v>
      </c>
      <c r="F247" s="69"/>
      <c r="G247" s="71"/>
      <c r="H247" s="65"/>
      <c r="I247" s="65"/>
      <c r="J247" s="65"/>
    </row>
    <row r="248" spans="1:10" s="66" customFormat="1" ht="15" x14ac:dyDescent="0.25">
      <c r="A248" s="25"/>
      <c r="B248" s="54"/>
      <c r="C248" s="74" t="s">
        <v>253</v>
      </c>
      <c r="D248" s="68" t="s">
        <v>9</v>
      </c>
      <c r="E248" s="71">
        <v>91.2</v>
      </c>
      <c r="F248" s="69"/>
      <c r="G248" s="71"/>
      <c r="H248" s="65"/>
      <c r="I248" s="65"/>
      <c r="J248" s="65"/>
    </row>
    <row r="249" spans="1:10" s="18" customFormat="1" ht="15" x14ac:dyDescent="0.25">
      <c r="A249" s="25"/>
      <c r="B249" s="54"/>
      <c r="C249" s="74" t="s">
        <v>255</v>
      </c>
      <c r="D249" s="68" t="s">
        <v>9</v>
      </c>
      <c r="E249" s="44">
        <v>67.2</v>
      </c>
      <c r="F249" s="69"/>
      <c r="G249" s="71"/>
      <c r="H249"/>
      <c r="I249"/>
      <c r="J249"/>
    </row>
    <row r="250" spans="1:10" s="18" customFormat="1" ht="15" x14ac:dyDescent="0.25">
      <c r="A250" s="25"/>
      <c r="B250" s="54"/>
      <c r="C250" s="74" t="s">
        <v>256</v>
      </c>
      <c r="D250" s="68" t="s">
        <v>9</v>
      </c>
      <c r="E250" s="44">
        <v>29</v>
      </c>
      <c r="F250" s="69"/>
      <c r="G250" s="71"/>
      <c r="H250"/>
      <c r="I250"/>
      <c r="J250"/>
    </row>
    <row r="251" spans="1:10" s="18" customFormat="1" ht="15" x14ac:dyDescent="0.25">
      <c r="A251" s="25"/>
      <c r="B251" s="54"/>
      <c r="C251" s="74" t="s">
        <v>257</v>
      </c>
      <c r="D251" s="68" t="s">
        <v>9</v>
      </c>
      <c r="E251" s="44">
        <v>142.80000000000001</v>
      </c>
      <c r="F251" s="69"/>
      <c r="G251" s="71"/>
      <c r="H251"/>
      <c r="I251"/>
      <c r="J251"/>
    </row>
    <row r="252" spans="1:10" s="18" customFormat="1" ht="15" x14ac:dyDescent="0.25">
      <c r="A252" s="25"/>
      <c r="B252" s="54"/>
      <c r="C252" s="74" t="s">
        <v>260</v>
      </c>
      <c r="D252" s="68" t="s">
        <v>9</v>
      </c>
      <c r="E252" s="44">
        <v>30.5</v>
      </c>
      <c r="F252" s="69"/>
      <c r="G252" s="71"/>
      <c r="H252"/>
      <c r="I252"/>
      <c r="J252"/>
    </row>
    <row r="253" spans="1:10" s="18" customFormat="1" ht="15" x14ac:dyDescent="0.25">
      <c r="A253" s="25"/>
      <c r="B253" s="54"/>
      <c r="C253" s="74" t="s">
        <v>259</v>
      </c>
      <c r="D253" s="68" t="s">
        <v>9</v>
      </c>
      <c r="E253" s="44">
        <v>38.200000000000003</v>
      </c>
      <c r="F253" s="69"/>
      <c r="G253" s="71"/>
      <c r="H253"/>
      <c r="I253"/>
      <c r="J253"/>
    </row>
    <row r="254" spans="1:10" s="66" customFormat="1" ht="15" x14ac:dyDescent="0.25">
      <c r="A254" s="25"/>
      <c r="B254" s="54"/>
      <c r="C254" s="74"/>
      <c r="D254" s="68"/>
      <c r="E254" s="71"/>
      <c r="F254" s="69"/>
      <c r="G254" s="71"/>
      <c r="H254" s="65"/>
      <c r="I254" s="65"/>
      <c r="J254" s="65"/>
    </row>
    <row r="255" spans="1:10" s="66" customFormat="1" ht="90.75" customHeight="1" x14ac:dyDescent="0.25">
      <c r="A255" s="25"/>
      <c r="B255" s="54">
        <v>4</v>
      </c>
      <c r="C255" s="159" t="s">
        <v>486</v>
      </c>
      <c r="D255" s="160" t="s">
        <v>9</v>
      </c>
      <c r="E255" s="161">
        <v>371</v>
      </c>
      <c r="F255" s="162"/>
      <c r="G255" s="161">
        <f t="shared" si="25"/>
        <v>0</v>
      </c>
      <c r="H255" s="65"/>
      <c r="I255" s="65"/>
      <c r="J255" s="65"/>
    </row>
    <row r="256" spans="1:10" s="66" customFormat="1" ht="15" x14ac:dyDescent="0.25">
      <c r="A256" s="25"/>
      <c r="B256" s="54"/>
      <c r="C256" s="74" t="s">
        <v>250</v>
      </c>
      <c r="D256" s="68" t="s">
        <v>9</v>
      </c>
      <c r="E256" s="71">
        <v>51.2</v>
      </c>
      <c r="F256" s="69"/>
      <c r="G256" s="71"/>
      <c r="H256" s="65"/>
      <c r="I256" s="65"/>
      <c r="J256" s="65"/>
    </row>
    <row r="257" spans="1:10" s="66" customFormat="1" ht="15" x14ac:dyDescent="0.25">
      <c r="A257" s="25"/>
      <c r="B257" s="54"/>
      <c r="C257" s="74" t="s">
        <v>251</v>
      </c>
      <c r="D257" s="68" t="s">
        <v>9</v>
      </c>
      <c r="E257" s="71">
        <v>55.9</v>
      </c>
      <c r="F257" s="69"/>
      <c r="G257" s="71"/>
      <c r="H257" s="65"/>
      <c r="I257" s="65"/>
      <c r="J257" s="65"/>
    </row>
    <row r="258" spans="1:10" s="66" customFormat="1" ht="15" x14ac:dyDescent="0.25">
      <c r="A258" s="25"/>
      <c r="B258" s="54"/>
      <c r="C258" s="74" t="s">
        <v>252</v>
      </c>
      <c r="D258" s="68" t="s">
        <v>9</v>
      </c>
      <c r="E258" s="71">
        <v>66.400000000000006</v>
      </c>
      <c r="F258" s="69"/>
      <c r="G258" s="71"/>
      <c r="H258" s="65"/>
      <c r="I258" s="65"/>
      <c r="J258" s="65"/>
    </row>
    <row r="259" spans="1:10" s="66" customFormat="1" ht="15" x14ac:dyDescent="0.25">
      <c r="A259" s="25"/>
      <c r="B259" s="54"/>
      <c r="C259" s="74" t="s">
        <v>260</v>
      </c>
      <c r="D259" s="68" t="s">
        <v>9</v>
      </c>
      <c r="E259" s="71">
        <v>197.5</v>
      </c>
      <c r="F259" s="69"/>
      <c r="G259" s="71"/>
      <c r="H259" s="65"/>
      <c r="I259" s="65"/>
      <c r="J259" s="65"/>
    </row>
    <row r="260" spans="1:10" s="66" customFormat="1" ht="15" x14ac:dyDescent="0.25">
      <c r="A260" s="25"/>
      <c r="B260" s="54"/>
      <c r="C260" s="74"/>
      <c r="D260" s="68"/>
      <c r="E260" s="71"/>
      <c r="F260" s="69"/>
      <c r="G260" s="71"/>
      <c r="H260" s="65"/>
      <c r="I260" s="65"/>
      <c r="J260" s="65"/>
    </row>
    <row r="261" spans="1:10" s="66" customFormat="1" ht="89.25" customHeight="1" x14ac:dyDescent="0.25">
      <c r="A261" s="25"/>
      <c r="B261" s="54">
        <v>5</v>
      </c>
      <c r="C261" s="70" t="s">
        <v>487</v>
      </c>
      <c r="D261" s="68"/>
      <c r="E261" s="71"/>
      <c r="F261" s="69"/>
      <c r="G261" s="71"/>
      <c r="H261" s="65"/>
      <c r="I261" s="65"/>
      <c r="J261" s="65"/>
    </row>
    <row r="262" spans="1:10" s="66" customFormat="1" ht="15" x14ac:dyDescent="0.25">
      <c r="A262" s="25"/>
      <c r="B262" s="54"/>
      <c r="C262" s="74" t="s">
        <v>251</v>
      </c>
      <c r="D262" s="68" t="s">
        <v>9</v>
      </c>
      <c r="E262" s="71">
        <v>23.6</v>
      </c>
      <c r="F262" s="69"/>
      <c r="G262" s="71">
        <f t="shared" si="25"/>
        <v>0</v>
      </c>
      <c r="H262" s="65"/>
      <c r="I262" s="65"/>
      <c r="J262" s="65"/>
    </row>
    <row r="263" spans="1:10" s="66" customFormat="1" ht="15" x14ac:dyDescent="0.25">
      <c r="A263" s="25"/>
      <c r="B263" s="54"/>
      <c r="C263" s="74"/>
      <c r="D263" s="68"/>
      <c r="E263" s="71"/>
      <c r="F263" s="69"/>
      <c r="G263" s="71"/>
      <c r="H263" s="65"/>
      <c r="I263" s="65"/>
      <c r="J263" s="65"/>
    </row>
    <row r="264" spans="1:10" s="66" customFormat="1" ht="90" customHeight="1" x14ac:dyDescent="0.25">
      <c r="A264" s="25"/>
      <c r="B264" s="54">
        <v>6</v>
      </c>
      <c r="C264" s="70" t="s">
        <v>488</v>
      </c>
      <c r="D264" s="68"/>
      <c r="E264" s="71"/>
      <c r="F264" s="69"/>
      <c r="G264" s="71"/>
      <c r="H264" s="65"/>
      <c r="I264" s="65"/>
      <c r="J264" s="65"/>
    </row>
    <row r="265" spans="1:10" s="66" customFormat="1" ht="15" x14ac:dyDescent="0.25">
      <c r="A265" s="25"/>
      <c r="B265" s="54"/>
      <c r="C265" s="74" t="s">
        <v>251</v>
      </c>
      <c r="D265" s="68" t="s">
        <v>9</v>
      </c>
      <c r="E265" s="71">
        <v>458.5</v>
      </c>
      <c r="F265" s="69"/>
      <c r="G265" s="71">
        <f t="shared" ref="G265:G299" si="26">+E265*F265</f>
        <v>0</v>
      </c>
      <c r="H265" s="65"/>
      <c r="I265" s="65"/>
      <c r="J265" s="65"/>
    </row>
    <row r="266" spans="1:10" s="66" customFormat="1" ht="15" x14ac:dyDescent="0.25">
      <c r="A266" s="25"/>
      <c r="B266" s="54"/>
      <c r="C266" s="74" t="s">
        <v>262</v>
      </c>
      <c r="D266" s="68" t="s">
        <v>9</v>
      </c>
      <c r="E266" s="71">
        <v>86.1</v>
      </c>
      <c r="F266" s="69"/>
      <c r="G266" s="71">
        <f t="shared" si="26"/>
        <v>0</v>
      </c>
      <c r="H266" s="65"/>
      <c r="I266" s="65"/>
      <c r="J266" s="65"/>
    </row>
    <row r="267" spans="1:10" s="66" customFormat="1" ht="15" x14ac:dyDescent="0.25">
      <c r="A267" s="25"/>
      <c r="B267" s="54"/>
      <c r="C267" s="74"/>
      <c r="D267" s="68"/>
      <c r="E267" s="71"/>
      <c r="F267" s="69"/>
      <c r="G267" s="71"/>
      <c r="H267" s="65"/>
      <c r="I267" s="65"/>
      <c r="J267" s="65"/>
    </row>
    <row r="268" spans="1:10" s="66" customFormat="1" ht="135" x14ac:dyDescent="0.25">
      <c r="A268" s="25"/>
      <c r="B268" s="54">
        <v>7</v>
      </c>
      <c r="C268" s="77" t="s">
        <v>265</v>
      </c>
      <c r="D268" s="68"/>
      <c r="E268" s="71"/>
      <c r="F268" s="69"/>
      <c r="G268" s="71"/>
      <c r="H268" s="65"/>
      <c r="I268" s="65"/>
      <c r="J268" s="65"/>
    </row>
    <row r="269" spans="1:10" s="83" customFormat="1" ht="15" x14ac:dyDescent="0.25">
      <c r="A269" s="84"/>
      <c r="B269" s="54"/>
      <c r="C269" s="79" t="s">
        <v>43</v>
      </c>
      <c r="D269" s="75" t="s">
        <v>10</v>
      </c>
      <c r="E269" s="78">
        <v>5</v>
      </c>
      <c r="F269" s="76"/>
      <c r="G269" s="78">
        <f t="shared" si="26"/>
        <v>0</v>
      </c>
      <c r="H269" s="82"/>
      <c r="I269" s="82"/>
      <c r="J269" s="82"/>
    </row>
    <row r="270" spans="1:10" s="66" customFormat="1" ht="15" x14ac:dyDescent="0.25">
      <c r="A270" s="25"/>
      <c r="B270" s="54"/>
      <c r="C270" s="72" t="s">
        <v>44</v>
      </c>
      <c r="D270" s="68" t="s">
        <v>10</v>
      </c>
      <c r="E270" s="71">
        <v>45</v>
      </c>
      <c r="F270" s="69"/>
      <c r="G270" s="71">
        <f t="shared" si="26"/>
        <v>0</v>
      </c>
      <c r="H270" s="65"/>
      <c r="I270" s="65"/>
      <c r="J270" s="65"/>
    </row>
    <row r="271" spans="1:10" s="66" customFormat="1" ht="15" x14ac:dyDescent="0.25">
      <c r="A271" s="25"/>
      <c r="B271" s="54"/>
      <c r="C271" s="72" t="s">
        <v>45</v>
      </c>
      <c r="D271" s="68" t="s">
        <v>10</v>
      </c>
      <c r="E271" s="71">
        <v>13</v>
      </c>
      <c r="F271" s="69"/>
      <c r="G271" s="71">
        <f t="shared" si="26"/>
        <v>0</v>
      </c>
      <c r="H271" s="65"/>
      <c r="I271" s="65"/>
      <c r="J271" s="65"/>
    </row>
    <row r="272" spans="1:10" s="66" customFormat="1" ht="15" x14ac:dyDescent="0.25">
      <c r="A272" s="25"/>
      <c r="B272" s="54"/>
      <c r="C272" s="81"/>
      <c r="D272" s="68"/>
      <c r="E272" s="71"/>
      <c r="F272" s="69"/>
      <c r="G272" s="78"/>
      <c r="H272" s="65"/>
      <c r="I272" s="65"/>
      <c r="J272" s="65"/>
    </row>
    <row r="273" spans="1:10" s="66" customFormat="1" ht="135" x14ac:dyDescent="0.25">
      <c r="A273" s="25"/>
      <c r="B273" s="54">
        <v>8</v>
      </c>
      <c r="C273" s="77" t="s">
        <v>264</v>
      </c>
      <c r="D273" s="68"/>
      <c r="E273" s="71"/>
      <c r="F273" s="69"/>
      <c r="G273" s="78"/>
      <c r="H273" s="65"/>
      <c r="I273" s="65"/>
      <c r="J273" s="65"/>
    </row>
    <row r="274" spans="1:10" s="66" customFormat="1" ht="15" x14ac:dyDescent="0.25">
      <c r="A274" s="25"/>
      <c r="B274" s="54"/>
      <c r="C274" s="79" t="s">
        <v>45</v>
      </c>
      <c r="D274" s="75" t="s">
        <v>10</v>
      </c>
      <c r="E274" s="71">
        <v>1</v>
      </c>
      <c r="F274" s="76"/>
      <c r="G274" s="78">
        <f t="shared" si="26"/>
        <v>0</v>
      </c>
      <c r="H274" s="65"/>
      <c r="I274" s="65"/>
      <c r="J274" s="65"/>
    </row>
    <row r="275" spans="1:10" s="66" customFormat="1" ht="15" x14ac:dyDescent="0.25">
      <c r="A275" s="25"/>
      <c r="B275" s="54"/>
      <c r="C275" s="79" t="s">
        <v>46</v>
      </c>
      <c r="D275" s="75" t="s">
        <v>10</v>
      </c>
      <c r="E275" s="71">
        <v>3</v>
      </c>
      <c r="F275" s="76"/>
      <c r="G275" s="78">
        <f t="shared" si="26"/>
        <v>0</v>
      </c>
      <c r="H275" s="65"/>
      <c r="I275" s="65"/>
      <c r="J275" s="65"/>
    </row>
    <row r="276" spans="1:10" s="66" customFormat="1" ht="15" x14ac:dyDescent="0.25">
      <c r="A276" s="25"/>
      <c r="B276" s="54"/>
      <c r="C276" s="79" t="s">
        <v>51</v>
      </c>
      <c r="D276" s="75" t="s">
        <v>10</v>
      </c>
      <c r="E276" s="71">
        <v>2</v>
      </c>
      <c r="F276" s="76"/>
      <c r="G276" s="78">
        <f t="shared" si="26"/>
        <v>0</v>
      </c>
      <c r="H276" s="65"/>
      <c r="I276" s="65"/>
      <c r="J276" s="65"/>
    </row>
    <row r="277" spans="1:10" s="66" customFormat="1" ht="15" x14ac:dyDescent="0.25">
      <c r="A277" s="25"/>
      <c r="B277" s="54"/>
      <c r="C277" s="79" t="s">
        <v>243</v>
      </c>
      <c r="D277" s="75" t="s">
        <v>10</v>
      </c>
      <c r="E277" s="71">
        <v>4</v>
      </c>
      <c r="F277" s="76"/>
      <c r="G277" s="78">
        <f t="shared" si="26"/>
        <v>0</v>
      </c>
      <c r="H277" s="65"/>
      <c r="I277" s="65"/>
      <c r="J277" s="65"/>
    </row>
    <row r="278" spans="1:10" s="83" customFormat="1" ht="15" x14ac:dyDescent="0.25">
      <c r="A278" s="84"/>
      <c r="B278" s="54"/>
      <c r="C278" s="79"/>
      <c r="D278" s="75"/>
      <c r="E278" s="78"/>
      <c r="F278" s="76"/>
      <c r="G278" s="78"/>
      <c r="H278" s="82"/>
      <c r="I278" s="82"/>
      <c r="J278" s="82"/>
    </row>
    <row r="279" spans="1:10" s="83" customFormat="1" ht="150" x14ac:dyDescent="0.25">
      <c r="A279" s="84"/>
      <c r="B279" s="54">
        <v>9</v>
      </c>
      <c r="C279" s="77" t="s">
        <v>266</v>
      </c>
      <c r="D279" s="75" t="s">
        <v>10</v>
      </c>
      <c r="E279" s="78">
        <v>2</v>
      </c>
      <c r="F279" s="76"/>
      <c r="G279" s="78">
        <f t="shared" si="26"/>
        <v>0</v>
      </c>
      <c r="H279" s="82"/>
      <c r="I279" s="82"/>
      <c r="J279" s="82"/>
    </row>
    <row r="280" spans="1:10" s="83" customFormat="1" ht="15" x14ac:dyDescent="0.25">
      <c r="A280" s="84"/>
      <c r="B280" s="54"/>
      <c r="C280" s="79"/>
      <c r="D280" s="75"/>
      <c r="E280" s="78"/>
      <c r="F280" s="76"/>
      <c r="G280" s="78"/>
      <c r="H280" s="82"/>
      <c r="I280" s="82"/>
      <c r="J280" s="82"/>
    </row>
    <row r="281" spans="1:10" s="83" customFormat="1" ht="105" x14ac:dyDescent="0.25">
      <c r="A281" s="84"/>
      <c r="B281" s="54">
        <v>10</v>
      </c>
      <c r="C281" s="77" t="s">
        <v>268</v>
      </c>
      <c r="D281" s="75" t="s">
        <v>10</v>
      </c>
      <c r="E281" s="78">
        <v>73</v>
      </c>
      <c r="F281" s="76"/>
      <c r="G281" s="78">
        <f t="shared" si="26"/>
        <v>0</v>
      </c>
      <c r="H281" s="82"/>
      <c r="I281" s="82"/>
      <c r="J281" s="82"/>
    </row>
    <row r="282" spans="1:10" ht="15" x14ac:dyDescent="0.25">
      <c r="B282" s="54"/>
      <c r="C282" s="43"/>
      <c r="D282" s="37"/>
      <c r="E282" s="44"/>
      <c r="F282" s="38"/>
      <c r="G282" s="78"/>
    </row>
    <row r="283" spans="1:10" ht="30" x14ac:dyDescent="0.25">
      <c r="B283" s="54">
        <v>11</v>
      </c>
      <c r="C283" s="43" t="s">
        <v>269</v>
      </c>
      <c r="D283" s="37" t="s">
        <v>10</v>
      </c>
      <c r="E283" s="44">
        <v>1</v>
      </c>
      <c r="F283" s="38"/>
      <c r="G283" s="78">
        <f t="shared" si="26"/>
        <v>0</v>
      </c>
    </row>
    <row r="284" spans="1:10" s="82" customFormat="1" ht="15" x14ac:dyDescent="0.25">
      <c r="A284" s="84"/>
      <c r="B284" s="54"/>
      <c r="C284" s="77"/>
      <c r="D284" s="75"/>
      <c r="E284" s="78"/>
      <c r="F284" s="76"/>
      <c r="G284" s="78"/>
    </row>
    <row r="285" spans="1:10" s="82" customFormat="1" ht="30" x14ac:dyDescent="0.25">
      <c r="A285" s="84"/>
      <c r="B285" s="54">
        <v>12</v>
      </c>
      <c r="C285" s="77" t="s">
        <v>270</v>
      </c>
      <c r="D285" s="75" t="s">
        <v>10</v>
      </c>
      <c r="E285" s="78">
        <v>1</v>
      </c>
      <c r="F285" s="76"/>
      <c r="G285" s="78">
        <f t="shared" si="26"/>
        <v>0</v>
      </c>
    </row>
    <row r="286" spans="1:10" s="82" customFormat="1" ht="15" x14ac:dyDescent="0.25">
      <c r="A286" s="84"/>
      <c r="B286" s="54"/>
      <c r="C286" s="77"/>
      <c r="D286" s="75"/>
      <c r="E286" s="78"/>
      <c r="F286" s="76"/>
      <c r="G286" s="78"/>
    </row>
    <row r="287" spans="1:10" s="82" customFormat="1" ht="30" x14ac:dyDescent="0.25">
      <c r="A287" s="84"/>
      <c r="B287" s="54">
        <v>13</v>
      </c>
      <c r="C287" s="77" t="s">
        <v>271</v>
      </c>
      <c r="D287" s="75" t="s">
        <v>10</v>
      </c>
      <c r="E287" s="78">
        <v>2</v>
      </c>
      <c r="F287" s="76"/>
      <c r="G287" s="78">
        <f t="shared" si="26"/>
        <v>0</v>
      </c>
    </row>
    <row r="288" spans="1:10" s="82" customFormat="1" ht="15" x14ac:dyDescent="0.25">
      <c r="A288" s="84"/>
      <c r="B288" s="54"/>
      <c r="C288" s="77"/>
      <c r="D288" s="75"/>
      <c r="E288" s="78"/>
      <c r="F288" s="76"/>
      <c r="G288" s="78"/>
    </row>
    <row r="289" spans="1:10" s="82" customFormat="1" ht="30" x14ac:dyDescent="0.25">
      <c r="A289" s="84"/>
      <c r="B289" s="54">
        <v>14</v>
      </c>
      <c r="C289" s="77" t="s">
        <v>273</v>
      </c>
      <c r="D289" s="75" t="s">
        <v>10</v>
      </c>
      <c r="E289" s="78">
        <v>1</v>
      </c>
      <c r="F289" s="76"/>
      <c r="G289" s="78">
        <f t="shared" si="26"/>
        <v>0</v>
      </c>
    </row>
    <row r="290" spans="1:10" s="82" customFormat="1" ht="15" x14ac:dyDescent="0.25">
      <c r="A290" s="84"/>
      <c r="B290" s="54"/>
      <c r="C290" s="77"/>
      <c r="D290" s="75"/>
      <c r="E290" s="78"/>
      <c r="F290" s="76"/>
      <c r="G290" s="78"/>
    </row>
    <row r="291" spans="1:10" s="82" customFormat="1" ht="30" x14ac:dyDescent="0.25">
      <c r="A291" s="84"/>
      <c r="B291" s="54">
        <v>15</v>
      </c>
      <c r="C291" s="77" t="s">
        <v>272</v>
      </c>
      <c r="D291" s="75" t="s">
        <v>10</v>
      </c>
      <c r="E291" s="78">
        <v>1</v>
      </c>
      <c r="F291" s="76"/>
      <c r="G291" s="78">
        <f t="shared" si="26"/>
        <v>0</v>
      </c>
    </row>
    <row r="292" spans="1:10" s="82" customFormat="1" ht="15" x14ac:dyDescent="0.25">
      <c r="A292" s="84"/>
      <c r="B292" s="54"/>
      <c r="C292" s="77"/>
      <c r="D292" s="75"/>
      <c r="E292" s="78"/>
      <c r="F292" s="76"/>
      <c r="G292" s="78"/>
    </row>
    <row r="293" spans="1:10" s="82" customFormat="1" ht="30" x14ac:dyDescent="0.25">
      <c r="A293" s="84"/>
      <c r="B293" s="54">
        <v>16</v>
      </c>
      <c r="C293" s="77" t="s">
        <v>274</v>
      </c>
      <c r="D293" s="75" t="s">
        <v>10</v>
      </c>
      <c r="E293" s="78">
        <v>2</v>
      </c>
      <c r="F293" s="76"/>
      <c r="G293" s="78">
        <f t="shared" si="26"/>
        <v>0</v>
      </c>
    </row>
    <row r="294" spans="1:10" s="82" customFormat="1" ht="15" x14ac:dyDescent="0.25">
      <c r="A294" s="84"/>
      <c r="B294" s="54"/>
      <c r="C294" s="77"/>
      <c r="D294" s="75"/>
      <c r="E294" s="78"/>
      <c r="F294" s="76"/>
      <c r="G294" s="78"/>
    </row>
    <row r="295" spans="1:10" s="82" customFormat="1" ht="30" x14ac:dyDescent="0.25">
      <c r="A295" s="84"/>
      <c r="B295" s="54">
        <v>17</v>
      </c>
      <c r="C295" s="77" t="s">
        <v>489</v>
      </c>
      <c r="D295" s="75" t="s">
        <v>27</v>
      </c>
      <c r="E295" s="78">
        <v>1</v>
      </c>
      <c r="F295" s="76"/>
      <c r="G295" s="78">
        <f t="shared" si="26"/>
        <v>0</v>
      </c>
    </row>
    <row r="296" spans="1:10" s="82" customFormat="1" ht="15" x14ac:dyDescent="0.25">
      <c r="A296" s="84"/>
      <c r="B296" s="54"/>
      <c r="C296" s="77"/>
      <c r="D296" s="75"/>
      <c r="E296" s="78"/>
      <c r="F296" s="76"/>
      <c r="G296" s="78"/>
    </row>
    <row r="297" spans="1:10" s="82" customFormat="1" ht="75" x14ac:dyDescent="0.25">
      <c r="A297" s="84"/>
      <c r="B297" s="54">
        <v>18</v>
      </c>
      <c r="C297" s="77" t="s">
        <v>275</v>
      </c>
      <c r="D297" s="75" t="s">
        <v>27</v>
      </c>
      <c r="E297" s="78">
        <v>1</v>
      </c>
      <c r="F297" s="76"/>
      <c r="G297" s="78">
        <f t="shared" si="26"/>
        <v>0</v>
      </c>
    </row>
    <row r="298" spans="1:10" s="82" customFormat="1" ht="15" x14ac:dyDescent="0.25">
      <c r="A298" s="84"/>
      <c r="B298" s="54"/>
      <c r="C298" s="77"/>
      <c r="D298" s="75"/>
      <c r="E298" s="78"/>
      <c r="F298" s="76"/>
      <c r="G298" s="78"/>
    </row>
    <row r="299" spans="1:10" s="82" customFormat="1" ht="78" x14ac:dyDescent="0.25">
      <c r="A299" s="84"/>
      <c r="B299" s="54">
        <v>19</v>
      </c>
      <c r="C299" s="77" t="s">
        <v>276</v>
      </c>
      <c r="D299" s="75" t="s">
        <v>27</v>
      </c>
      <c r="E299" s="78">
        <v>1</v>
      </c>
      <c r="F299" s="76"/>
      <c r="G299" s="78">
        <f t="shared" si="26"/>
        <v>0</v>
      </c>
    </row>
    <row r="300" spans="1:10" ht="15" x14ac:dyDescent="0.2">
      <c r="B300" s="54"/>
      <c r="F300" s="4"/>
      <c r="G300" s="5"/>
    </row>
    <row r="301" spans="1:10" x14ac:dyDescent="0.2">
      <c r="C301" s="16" t="s">
        <v>14</v>
      </c>
      <c r="D301" s="1"/>
      <c r="E301" s="3"/>
      <c r="F301" s="3"/>
      <c r="G301" s="7">
        <f>SUM(G229:G300)</f>
        <v>0</v>
      </c>
    </row>
    <row r="302" spans="1:10" x14ac:dyDescent="0.2">
      <c r="C302" s="11"/>
      <c r="G302" s="6"/>
    </row>
    <row r="303" spans="1:10" ht="15" x14ac:dyDescent="0.25">
      <c r="B303" s="29" t="s">
        <v>16</v>
      </c>
      <c r="C303" s="11" t="s">
        <v>7</v>
      </c>
      <c r="D303" s="37"/>
      <c r="J303" s="12"/>
    </row>
    <row r="304" spans="1:10" ht="15" x14ac:dyDescent="0.25">
      <c r="B304" s="55"/>
      <c r="C304" s="11"/>
      <c r="D304" s="37"/>
      <c r="J304" s="12"/>
    </row>
    <row r="305" spans="2:10" ht="30" x14ac:dyDescent="0.25">
      <c r="B305" s="54">
        <v>1</v>
      </c>
      <c r="C305" s="159" t="s">
        <v>53</v>
      </c>
      <c r="D305" s="160" t="s">
        <v>48</v>
      </c>
      <c r="E305" s="161">
        <v>2543.5</v>
      </c>
      <c r="F305" s="162"/>
      <c r="G305" s="161">
        <f t="shared" ref="G305:G380" si="27">+E305*F305</f>
        <v>0</v>
      </c>
      <c r="J305" s="12"/>
    </row>
    <row r="306" spans="2:10" ht="18" x14ac:dyDescent="0.25">
      <c r="B306" s="54"/>
      <c r="C306" s="56" t="str">
        <f t="shared" ref="C306:C318" si="28">C67</f>
        <v>kanal M1</v>
      </c>
      <c r="D306" s="37" t="s">
        <v>48</v>
      </c>
      <c r="E306" s="44">
        <v>344</v>
      </c>
      <c r="F306" s="38"/>
      <c r="G306" s="44"/>
      <c r="J306" s="12"/>
    </row>
    <row r="307" spans="2:10" ht="18" x14ac:dyDescent="0.25">
      <c r="B307" s="54"/>
      <c r="C307" s="80" t="str">
        <f t="shared" si="28"/>
        <v>kanal M2</v>
      </c>
      <c r="D307" s="37" t="s">
        <v>48</v>
      </c>
      <c r="E307" s="78">
        <v>260</v>
      </c>
      <c r="F307" s="38"/>
      <c r="G307" s="44"/>
      <c r="J307" s="12"/>
    </row>
    <row r="308" spans="2:10" ht="18" x14ac:dyDescent="0.25">
      <c r="B308" s="54"/>
      <c r="C308" s="80" t="str">
        <f t="shared" si="28"/>
        <v>kanal M3</v>
      </c>
      <c r="D308" s="37" t="s">
        <v>48</v>
      </c>
      <c r="E308" s="78">
        <v>332</v>
      </c>
      <c r="F308" s="38"/>
      <c r="G308" s="44"/>
      <c r="J308" s="12"/>
    </row>
    <row r="309" spans="2:10" ht="18" x14ac:dyDescent="0.25">
      <c r="B309" s="54"/>
      <c r="C309" s="80" t="str">
        <f t="shared" si="28"/>
        <v>kanal M4</v>
      </c>
      <c r="D309" s="37" t="s">
        <v>48</v>
      </c>
      <c r="E309" s="78">
        <v>261</v>
      </c>
      <c r="F309" s="38"/>
      <c r="G309" s="44"/>
      <c r="J309" s="12"/>
    </row>
    <row r="310" spans="2:10" ht="18" x14ac:dyDescent="0.25">
      <c r="B310" s="54"/>
      <c r="C310" s="80" t="str">
        <f t="shared" si="28"/>
        <v>kanal M5</v>
      </c>
      <c r="D310" s="37" t="s">
        <v>48</v>
      </c>
      <c r="E310" s="78">
        <v>168</v>
      </c>
      <c r="F310" s="38"/>
      <c r="G310" s="44"/>
      <c r="J310" s="12"/>
    </row>
    <row r="311" spans="2:10" ht="18" x14ac:dyDescent="0.25">
      <c r="B311" s="54"/>
      <c r="C311" s="80" t="str">
        <f t="shared" si="28"/>
        <v>kanal M6</v>
      </c>
      <c r="D311" s="37" t="s">
        <v>48</v>
      </c>
      <c r="E311" s="78">
        <v>127</v>
      </c>
      <c r="F311" s="38"/>
      <c r="G311" s="44"/>
      <c r="J311" s="12"/>
    </row>
    <row r="312" spans="2:10" ht="18" x14ac:dyDescent="0.25">
      <c r="B312" s="54"/>
      <c r="C312" s="80" t="str">
        <f t="shared" si="28"/>
        <v>kanal M7</v>
      </c>
      <c r="D312" s="37" t="s">
        <v>48</v>
      </c>
      <c r="E312" s="78">
        <v>205</v>
      </c>
      <c r="F312" s="38"/>
      <c r="G312" s="44"/>
      <c r="J312" s="12"/>
    </row>
    <row r="313" spans="2:10" ht="18" x14ac:dyDescent="0.25">
      <c r="B313" s="54"/>
      <c r="C313" s="80" t="str">
        <f t="shared" si="28"/>
        <v>kanal M8</v>
      </c>
      <c r="D313" s="37" t="s">
        <v>48</v>
      </c>
      <c r="E313" s="78">
        <v>520</v>
      </c>
      <c r="F313" s="38"/>
      <c r="G313" s="44"/>
      <c r="J313" s="12"/>
    </row>
    <row r="314" spans="2:10" ht="18" x14ac:dyDescent="0.25">
      <c r="B314" s="54"/>
      <c r="C314" s="80" t="str">
        <f t="shared" si="28"/>
        <v>kanal M9</v>
      </c>
      <c r="D314" s="37" t="s">
        <v>48</v>
      </c>
      <c r="E314" s="78">
        <v>0</v>
      </c>
      <c r="F314" s="38"/>
      <c r="G314" s="44"/>
      <c r="J314" s="12"/>
    </row>
    <row r="315" spans="2:10" ht="18" x14ac:dyDescent="0.25">
      <c r="B315" s="54"/>
      <c r="C315" s="80" t="str">
        <f t="shared" si="28"/>
        <v>kanal M10</v>
      </c>
      <c r="D315" s="37" t="s">
        <v>48</v>
      </c>
      <c r="E315" s="78">
        <v>0</v>
      </c>
      <c r="F315" s="38"/>
      <c r="G315" s="44"/>
      <c r="J315" s="12"/>
    </row>
    <row r="316" spans="2:10" ht="18" x14ac:dyDescent="0.25">
      <c r="B316" s="54"/>
      <c r="C316" s="80" t="str">
        <f t="shared" si="28"/>
        <v>kanal M11</v>
      </c>
      <c r="D316" s="37" t="s">
        <v>48</v>
      </c>
      <c r="E316" s="78">
        <v>0</v>
      </c>
      <c r="F316" s="38"/>
      <c r="G316" s="44"/>
      <c r="J316" s="12"/>
    </row>
    <row r="317" spans="2:10" ht="18" x14ac:dyDescent="0.25">
      <c r="B317" s="54"/>
      <c r="C317" s="80" t="str">
        <f t="shared" si="28"/>
        <v>kanal M12</v>
      </c>
      <c r="D317" s="37" t="s">
        <v>48</v>
      </c>
      <c r="E317" s="78">
        <v>57.5</v>
      </c>
      <c r="F317" s="38"/>
      <c r="G317" s="44"/>
      <c r="J317" s="12"/>
    </row>
    <row r="318" spans="2:10" ht="18" x14ac:dyDescent="0.25">
      <c r="B318" s="54"/>
      <c r="C318" s="80" t="str">
        <f t="shared" si="28"/>
        <v>kanal M13</v>
      </c>
      <c r="D318" s="37" t="s">
        <v>48</v>
      </c>
      <c r="E318" s="78">
        <v>269</v>
      </c>
      <c r="F318" s="38"/>
      <c r="G318" s="44"/>
      <c r="J318" s="12"/>
    </row>
    <row r="319" spans="2:10" ht="15" x14ac:dyDescent="0.25">
      <c r="B319" s="54"/>
      <c r="C319" s="43"/>
      <c r="D319" s="37"/>
      <c r="E319" s="44"/>
      <c r="F319" s="38"/>
      <c r="G319" s="44"/>
      <c r="J319" s="12"/>
    </row>
    <row r="320" spans="2:10" ht="30" x14ac:dyDescent="0.25">
      <c r="B320" s="54">
        <v>2</v>
      </c>
      <c r="C320" s="159" t="s">
        <v>52</v>
      </c>
      <c r="D320" s="160" t="s">
        <v>9</v>
      </c>
      <c r="E320" s="161">
        <v>83</v>
      </c>
      <c r="F320" s="162"/>
      <c r="G320" s="161">
        <f t="shared" si="27"/>
        <v>0</v>
      </c>
      <c r="J320" s="12"/>
    </row>
    <row r="321" spans="2:10" ht="15" x14ac:dyDescent="0.25">
      <c r="B321" s="54"/>
      <c r="C321" s="56" t="str">
        <f t="shared" ref="C321:C333" si="29">C306</f>
        <v>kanal M1</v>
      </c>
      <c r="D321" s="37" t="s">
        <v>9</v>
      </c>
      <c r="E321" s="44">
        <v>15</v>
      </c>
      <c r="F321" s="38"/>
      <c r="G321" s="44"/>
      <c r="J321" s="12"/>
    </row>
    <row r="322" spans="2:10" ht="15" x14ac:dyDescent="0.25">
      <c r="B322" s="54"/>
      <c r="C322" s="56" t="str">
        <f t="shared" si="29"/>
        <v>kanal M2</v>
      </c>
      <c r="D322" s="37" t="s">
        <v>9</v>
      </c>
      <c r="E322" s="78">
        <v>8</v>
      </c>
      <c r="F322" s="38"/>
      <c r="G322" s="44"/>
      <c r="J322" s="12"/>
    </row>
    <row r="323" spans="2:10" ht="15" x14ac:dyDescent="0.25">
      <c r="B323" s="54"/>
      <c r="C323" s="56" t="str">
        <f t="shared" si="29"/>
        <v>kanal M3</v>
      </c>
      <c r="D323" s="37" t="s">
        <v>9</v>
      </c>
      <c r="E323" s="78">
        <v>6</v>
      </c>
      <c r="F323" s="38"/>
      <c r="G323" s="44"/>
      <c r="J323" s="12"/>
    </row>
    <row r="324" spans="2:10" ht="15" x14ac:dyDescent="0.25">
      <c r="B324" s="54"/>
      <c r="C324" s="56" t="str">
        <f t="shared" si="29"/>
        <v>kanal M4</v>
      </c>
      <c r="D324" s="37" t="s">
        <v>9</v>
      </c>
      <c r="E324" s="78">
        <v>15</v>
      </c>
      <c r="F324" s="38"/>
      <c r="G324" s="44"/>
      <c r="J324" s="12"/>
    </row>
    <row r="325" spans="2:10" ht="15" x14ac:dyDescent="0.25">
      <c r="B325" s="54"/>
      <c r="C325" s="56" t="str">
        <f t="shared" si="29"/>
        <v>kanal M5</v>
      </c>
      <c r="D325" s="37" t="s">
        <v>9</v>
      </c>
      <c r="E325" s="78">
        <v>5</v>
      </c>
      <c r="F325" s="38"/>
      <c r="G325" s="44"/>
      <c r="J325" s="12"/>
    </row>
    <row r="326" spans="2:10" ht="15" x14ac:dyDescent="0.25">
      <c r="B326" s="54"/>
      <c r="C326" s="56" t="str">
        <f t="shared" si="29"/>
        <v>kanal M6</v>
      </c>
      <c r="D326" s="37" t="s">
        <v>9</v>
      </c>
      <c r="E326" s="78">
        <v>4</v>
      </c>
      <c r="F326" s="38"/>
      <c r="G326" s="44"/>
      <c r="J326" s="12"/>
    </row>
    <row r="327" spans="2:10" ht="15" x14ac:dyDescent="0.25">
      <c r="B327" s="54"/>
      <c r="C327" s="56" t="str">
        <f t="shared" si="29"/>
        <v>kanal M7</v>
      </c>
      <c r="D327" s="37" t="s">
        <v>9</v>
      </c>
      <c r="E327" s="78">
        <v>7</v>
      </c>
      <c r="F327" s="38"/>
      <c r="G327" s="44"/>
      <c r="J327" s="12"/>
    </row>
    <row r="328" spans="2:10" ht="15" x14ac:dyDescent="0.25">
      <c r="B328" s="54"/>
      <c r="C328" s="56" t="str">
        <f t="shared" si="29"/>
        <v>kanal M8</v>
      </c>
      <c r="D328" s="37" t="s">
        <v>9</v>
      </c>
      <c r="E328" s="78">
        <v>11</v>
      </c>
      <c r="F328" s="38"/>
      <c r="G328" s="44"/>
      <c r="J328" s="12"/>
    </row>
    <row r="329" spans="2:10" ht="15" x14ac:dyDescent="0.25">
      <c r="B329" s="54"/>
      <c r="C329" s="56" t="str">
        <f t="shared" si="29"/>
        <v>kanal M9</v>
      </c>
      <c r="D329" s="37" t="s">
        <v>9</v>
      </c>
      <c r="E329" s="78">
        <v>0</v>
      </c>
      <c r="F329" s="38"/>
      <c r="G329" s="44"/>
      <c r="J329" s="12"/>
    </row>
    <row r="330" spans="2:10" ht="15" x14ac:dyDescent="0.25">
      <c r="B330" s="54"/>
      <c r="C330" s="56" t="str">
        <f t="shared" si="29"/>
        <v>kanal M10</v>
      </c>
      <c r="D330" s="37" t="s">
        <v>9</v>
      </c>
      <c r="E330" s="78">
        <v>0</v>
      </c>
      <c r="F330" s="38"/>
      <c r="G330" s="44"/>
      <c r="J330" s="12"/>
    </row>
    <row r="331" spans="2:10" ht="15" x14ac:dyDescent="0.25">
      <c r="B331" s="54"/>
      <c r="C331" s="56" t="str">
        <f t="shared" si="29"/>
        <v>kanal M11</v>
      </c>
      <c r="D331" s="37" t="s">
        <v>9</v>
      </c>
      <c r="E331" s="78">
        <v>0</v>
      </c>
      <c r="F331" s="38"/>
      <c r="G331" s="44"/>
      <c r="J331" s="12"/>
    </row>
    <row r="332" spans="2:10" ht="15" x14ac:dyDescent="0.25">
      <c r="B332" s="54"/>
      <c r="C332" s="56" t="str">
        <f t="shared" si="29"/>
        <v>kanal M12</v>
      </c>
      <c r="D332" s="37" t="s">
        <v>9</v>
      </c>
      <c r="E332" s="78">
        <v>2</v>
      </c>
      <c r="F332" s="38"/>
      <c r="G332" s="44"/>
      <c r="J332" s="12"/>
    </row>
    <row r="333" spans="2:10" ht="15" x14ac:dyDescent="0.25">
      <c r="B333" s="54"/>
      <c r="C333" s="56" t="str">
        <f t="shared" si="29"/>
        <v>kanal M13</v>
      </c>
      <c r="D333" s="37" t="s">
        <v>9</v>
      </c>
      <c r="E333" s="78">
        <v>10</v>
      </c>
      <c r="F333" s="38"/>
      <c r="G333" s="44"/>
      <c r="J333" s="12"/>
    </row>
    <row r="334" spans="2:10" ht="15" x14ac:dyDescent="0.25">
      <c r="B334" s="54"/>
      <c r="C334" s="43"/>
      <c r="D334" s="37"/>
      <c r="E334" s="44"/>
      <c r="F334" s="38"/>
      <c r="G334" s="44"/>
      <c r="J334" s="12"/>
    </row>
    <row r="335" spans="2:10" ht="30" x14ac:dyDescent="0.25">
      <c r="B335" s="54">
        <v>3</v>
      </c>
      <c r="C335" s="159" t="s">
        <v>33</v>
      </c>
      <c r="D335" s="160" t="s">
        <v>48</v>
      </c>
      <c r="E335" s="161">
        <v>2543.5</v>
      </c>
      <c r="F335" s="162"/>
      <c r="G335" s="161">
        <f t="shared" si="27"/>
        <v>0</v>
      </c>
      <c r="J335" s="12"/>
    </row>
    <row r="336" spans="2:10" ht="18" x14ac:dyDescent="0.25">
      <c r="B336" s="54"/>
      <c r="C336" s="56" t="str">
        <f t="shared" ref="C336:C348" si="30">C321</f>
        <v>kanal M1</v>
      </c>
      <c r="D336" s="37" t="s">
        <v>48</v>
      </c>
      <c r="E336" s="44">
        <v>344</v>
      </c>
      <c r="F336" s="38"/>
      <c r="G336" s="44"/>
      <c r="J336" s="12"/>
    </row>
    <row r="337" spans="2:10" ht="18" x14ac:dyDescent="0.25">
      <c r="B337" s="54"/>
      <c r="C337" s="56" t="str">
        <f t="shared" si="30"/>
        <v>kanal M2</v>
      </c>
      <c r="D337" s="37" t="s">
        <v>48</v>
      </c>
      <c r="E337" s="78">
        <v>260</v>
      </c>
      <c r="F337" s="38"/>
      <c r="G337" s="44"/>
      <c r="J337" s="12"/>
    </row>
    <row r="338" spans="2:10" ht="18" x14ac:dyDescent="0.25">
      <c r="B338" s="54"/>
      <c r="C338" s="56" t="str">
        <f t="shared" si="30"/>
        <v>kanal M3</v>
      </c>
      <c r="D338" s="37" t="s">
        <v>48</v>
      </c>
      <c r="E338" s="78">
        <v>332</v>
      </c>
      <c r="F338" s="38"/>
      <c r="G338" s="44"/>
      <c r="J338" s="12"/>
    </row>
    <row r="339" spans="2:10" ht="18" x14ac:dyDescent="0.25">
      <c r="B339" s="54"/>
      <c r="C339" s="56" t="str">
        <f t="shared" si="30"/>
        <v>kanal M4</v>
      </c>
      <c r="D339" s="37" t="s">
        <v>48</v>
      </c>
      <c r="E339" s="78">
        <v>261</v>
      </c>
      <c r="F339" s="38"/>
      <c r="G339" s="44"/>
      <c r="J339" s="12"/>
    </row>
    <row r="340" spans="2:10" ht="18" x14ac:dyDescent="0.25">
      <c r="B340" s="54"/>
      <c r="C340" s="56" t="str">
        <f t="shared" si="30"/>
        <v>kanal M5</v>
      </c>
      <c r="D340" s="37" t="s">
        <v>48</v>
      </c>
      <c r="E340" s="78">
        <v>168</v>
      </c>
      <c r="F340" s="38"/>
      <c r="G340" s="44"/>
      <c r="J340" s="12"/>
    </row>
    <row r="341" spans="2:10" ht="18" x14ac:dyDescent="0.25">
      <c r="B341" s="54"/>
      <c r="C341" s="56" t="str">
        <f t="shared" si="30"/>
        <v>kanal M6</v>
      </c>
      <c r="D341" s="37" t="s">
        <v>48</v>
      </c>
      <c r="E341" s="78">
        <v>127</v>
      </c>
      <c r="F341" s="38"/>
      <c r="G341" s="44"/>
      <c r="J341" s="12"/>
    </row>
    <row r="342" spans="2:10" ht="18" x14ac:dyDescent="0.25">
      <c r="B342" s="54"/>
      <c r="C342" s="56" t="str">
        <f t="shared" si="30"/>
        <v>kanal M7</v>
      </c>
      <c r="D342" s="37" t="s">
        <v>48</v>
      </c>
      <c r="E342" s="78">
        <v>205</v>
      </c>
      <c r="F342" s="38"/>
      <c r="G342" s="44"/>
      <c r="J342" s="12"/>
    </row>
    <row r="343" spans="2:10" ht="18" x14ac:dyDescent="0.25">
      <c r="B343" s="54"/>
      <c r="C343" s="56" t="str">
        <f t="shared" si="30"/>
        <v>kanal M8</v>
      </c>
      <c r="D343" s="37" t="s">
        <v>48</v>
      </c>
      <c r="E343" s="78">
        <v>520</v>
      </c>
      <c r="F343" s="38"/>
      <c r="G343" s="44"/>
      <c r="J343" s="12"/>
    </row>
    <row r="344" spans="2:10" ht="18" x14ac:dyDescent="0.25">
      <c r="B344" s="54"/>
      <c r="C344" s="56" t="str">
        <f t="shared" si="30"/>
        <v>kanal M9</v>
      </c>
      <c r="D344" s="37" t="s">
        <v>48</v>
      </c>
      <c r="E344" s="78">
        <v>0</v>
      </c>
      <c r="F344" s="38"/>
      <c r="G344" s="44"/>
      <c r="J344" s="12"/>
    </row>
    <row r="345" spans="2:10" ht="18" x14ac:dyDescent="0.25">
      <c r="B345" s="54"/>
      <c r="C345" s="56" t="str">
        <f t="shared" si="30"/>
        <v>kanal M10</v>
      </c>
      <c r="D345" s="37" t="s">
        <v>48</v>
      </c>
      <c r="E345" s="78">
        <v>0</v>
      </c>
      <c r="F345" s="38"/>
      <c r="G345" s="44"/>
      <c r="J345" s="12"/>
    </row>
    <row r="346" spans="2:10" ht="18" x14ac:dyDescent="0.25">
      <c r="B346" s="54"/>
      <c r="C346" s="56" t="str">
        <f t="shared" si="30"/>
        <v>kanal M11</v>
      </c>
      <c r="D346" s="37" t="s">
        <v>48</v>
      </c>
      <c r="E346" s="78">
        <v>0</v>
      </c>
      <c r="F346" s="38"/>
      <c r="G346" s="44"/>
      <c r="J346" s="12"/>
    </row>
    <row r="347" spans="2:10" ht="18" x14ac:dyDescent="0.25">
      <c r="B347" s="54"/>
      <c r="C347" s="56" t="str">
        <f t="shared" si="30"/>
        <v>kanal M12</v>
      </c>
      <c r="D347" s="37" t="s">
        <v>48</v>
      </c>
      <c r="E347" s="78">
        <v>57.5</v>
      </c>
      <c r="F347" s="38"/>
      <c r="G347" s="44"/>
      <c r="J347" s="12"/>
    </row>
    <row r="348" spans="2:10" ht="18" x14ac:dyDescent="0.25">
      <c r="B348" s="54"/>
      <c r="C348" s="56" t="str">
        <f t="shared" si="30"/>
        <v>kanal M13</v>
      </c>
      <c r="D348" s="37" t="s">
        <v>48</v>
      </c>
      <c r="E348" s="78">
        <v>269</v>
      </c>
      <c r="F348" s="38"/>
      <c r="G348" s="44"/>
      <c r="J348" s="12"/>
    </row>
    <row r="349" spans="2:10" ht="15" x14ac:dyDescent="0.25">
      <c r="B349" s="54"/>
      <c r="C349" s="56"/>
      <c r="D349" s="37"/>
      <c r="E349" s="44"/>
      <c r="F349" s="38"/>
      <c r="G349" s="44"/>
      <c r="J349" s="12"/>
    </row>
    <row r="350" spans="2:10" ht="31.5" customHeight="1" x14ac:dyDescent="0.25">
      <c r="B350" s="54">
        <v>4</v>
      </c>
      <c r="C350" s="159" t="s">
        <v>54</v>
      </c>
      <c r="D350" s="160" t="s">
        <v>48</v>
      </c>
      <c r="E350" s="161">
        <v>2598.38</v>
      </c>
      <c r="F350" s="162"/>
      <c r="G350" s="161">
        <f t="shared" si="27"/>
        <v>0</v>
      </c>
      <c r="J350" s="12"/>
    </row>
    <row r="351" spans="2:10" ht="18" x14ac:dyDescent="0.25">
      <c r="B351" s="54"/>
      <c r="C351" s="56" t="str">
        <f t="shared" ref="C351:C363" si="31">C336</f>
        <v>kanal M1</v>
      </c>
      <c r="D351" s="37" t="s">
        <v>48</v>
      </c>
      <c r="E351" s="44">
        <v>350.88</v>
      </c>
      <c r="F351" s="38"/>
      <c r="G351" s="44"/>
      <c r="J351" s="12"/>
    </row>
    <row r="352" spans="2:10" ht="18" x14ac:dyDescent="0.25">
      <c r="B352" s="54"/>
      <c r="C352" s="56" t="str">
        <f t="shared" si="31"/>
        <v>kanal M2</v>
      </c>
      <c r="D352" s="37" t="s">
        <v>48</v>
      </c>
      <c r="E352" s="78">
        <v>265.5</v>
      </c>
      <c r="F352" s="38"/>
      <c r="G352" s="44"/>
      <c r="J352" s="12"/>
    </row>
    <row r="353" spans="2:10" ht="18" x14ac:dyDescent="0.25">
      <c r="B353" s="54"/>
      <c r="C353" s="56" t="str">
        <f t="shared" si="31"/>
        <v>kanal M3</v>
      </c>
      <c r="D353" s="37" t="s">
        <v>48</v>
      </c>
      <c r="E353" s="78">
        <v>339</v>
      </c>
      <c r="F353" s="38"/>
      <c r="G353" s="44"/>
      <c r="J353" s="12"/>
    </row>
    <row r="354" spans="2:10" ht="18" x14ac:dyDescent="0.25">
      <c r="B354" s="54"/>
      <c r="C354" s="56" t="str">
        <f t="shared" si="31"/>
        <v>kanal M4</v>
      </c>
      <c r="D354" s="37" t="s">
        <v>48</v>
      </c>
      <c r="E354" s="78">
        <v>266.5</v>
      </c>
      <c r="F354" s="38"/>
      <c r="G354" s="44"/>
      <c r="J354" s="12"/>
    </row>
    <row r="355" spans="2:10" ht="18" x14ac:dyDescent="0.25">
      <c r="B355" s="54"/>
      <c r="C355" s="56" t="str">
        <f t="shared" si="31"/>
        <v>kanal M5</v>
      </c>
      <c r="D355" s="37" t="s">
        <v>48</v>
      </c>
      <c r="E355" s="78">
        <v>172</v>
      </c>
      <c r="F355" s="38"/>
      <c r="G355" s="44"/>
      <c r="J355" s="12"/>
    </row>
    <row r="356" spans="2:10" ht="18" x14ac:dyDescent="0.25">
      <c r="B356" s="54"/>
      <c r="C356" s="56" t="str">
        <f t="shared" si="31"/>
        <v>kanal M6</v>
      </c>
      <c r="D356" s="37" t="s">
        <v>48</v>
      </c>
      <c r="E356" s="78">
        <v>130</v>
      </c>
      <c r="F356" s="38"/>
      <c r="G356" s="44"/>
      <c r="J356" s="12"/>
    </row>
    <row r="357" spans="2:10" ht="18" x14ac:dyDescent="0.25">
      <c r="B357" s="54"/>
      <c r="C357" s="56" t="str">
        <f t="shared" si="31"/>
        <v>kanal M7</v>
      </c>
      <c r="D357" s="37" t="s">
        <v>48</v>
      </c>
      <c r="E357" s="78">
        <v>209.5</v>
      </c>
      <c r="F357" s="38"/>
      <c r="G357" s="44"/>
      <c r="J357" s="12"/>
    </row>
    <row r="358" spans="2:10" ht="18" x14ac:dyDescent="0.25">
      <c r="B358" s="54"/>
      <c r="C358" s="56" t="str">
        <f t="shared" si="31"/>
        <v>kanal M8</v>
      </c>
      <c r="D358" s="37" t="s">
        <v>48</v>
      </c>
      <c r="E358" s="78">
        <v>531</v>
      </c>
      <c r="F358" s="38"/>
      <c r="G358" s="44"/>
      <c r="J358" s="12"/>
    </row>
    <row r="359" spans="2:10" ht="18" x14ac:dyDescent="0.25">
      <c r="B359" s="54"/>
      <c r="C359" s="56" t="str">
        <f t="shared" si="31"/>
        <v>kanal M9</v>
      </c>
      <c r="D359" s="37" t="s">
        <v>48</v>
      </c>
      <c r="E359" s="78">
        <v>0</v>
      </c>
      <c r="F359" s="38"/>
      <c r="G359" s="44"/>
      <c r="J359" s="12"/>
    </row>
    <row r="360" spans="2:10" ht="18" x14ac:dyDescent="0.25">
      <c r="B360" s="54"/>
      <c r="C360" s="56" t="str">
        <f t="shared" si="31"/>
        <v>kanal M10</v>
      </c>
      <c r="D360" s="37" t="s">
        <v>48</v>
      </c>
      <c r="E360" s="78">
        <v>0</v>
      </c>
      <c r="F360" s="38"/>
      <c r="G360" s="44"/>
      <c r="J360" s="12"/>
    </row>
    <row r="361" spans="2:10" ht="18" x14ac:dyDescent="0.25">
      <c r="B361" s="54"/>
      <c r="C361" s="56" t="str">
        <f t="shared" si="31"/>
        <v>kanal M11</v>
      </c>
      <c r="D361" s="37" t="s">
        <v>48</v>
      </c>
      <c r="E361" s="78">
        <v>0</v>
      </c>
      <c r="F361" s="38"/>
      <c r="G361" s="44"/>
      <c r="J361" s="12"/>
    </row>
    <row r="362" spans="2:10" ht="18" x14ac:dyDescent="0.25">
      <c r="B362" s="54"/>
      <c r="C362" s="56" t="str">
        <f t="shared" si="31"/>
        <v>kanal M12</v>
      </c>
      <c r="D362" s="37" t="s">
        <v>48</v>
      </c>
      <c r="E362" s="78">
        <v>59</v>
      </c>
      <c r="F362" s="38"/>
      <c r="G362" s="44"/>
      <c r="J362" s="12"/>
    </row>
    <row r="363" spans="2:10" ht="18" x14ac:dyDescent="0.25">
      <c r="B363" s="54"/>
      <c r="C363" s="56" t="str">
        <f t="shared" si="31"/>
        <v>kanal M13</v>
      </c>
      <c r="D363" s="37" t="s">
        <v>48</v>
      </c>
      <c r="E363" s="78">
        <v>275</v>
      </c>
      <c r="F363" s="38"/>
      <c r="G363" s="44"/>
      <c r="J363" s="12"/>
    </row>
    <row r="364" spans="2:10" ht="15" x14ac:dyDescent="0.25">
      <c r="B364" s="54"/>
      <c r="C364" s="43"/>
      <c r="D364" s="37"/>
      <c r="E364" s="44"/>
      <c r="F364" s="38"/>
      <c r="G364" s="44"/>
      <c r="J364" s="12"/>
    </row>
    <row r="365" spans="2:10" ht="30" x14ac:dyDescent="0.25">
      <c r="B365" s="54">
        <v>5</v>
      </c>
      <c r="C365" s="159" t="s">
        <v>34</v>
      </c>
      <c r="D365" s="160" t="s">
        <v>48</v>
      </c>
      <c r="E365" s="161">
        <v>2598.38</v>
      </c>
      <c r="F365" s="162"/>
      <c r="G365" s="161">
        <f t="shared" si="27"/>
        <v>0</v>
      </c>
      <c r="J365" s="12"/>
    </row>
    <row r="366" spans="2:10" ht="18" x14ac:dyDescent="0.25">
      <c r="B366" s="54"/>
      <c r="C366" s="56" t="str">
        <f t="shared" ref="C366:C378" si="32">C351</f>
        <v>kanal M1</v>
      </c>
      <c r="D366" s="37" t="s">
        <v>48</v>
      </c>
      <c r="E366" s="44">
        <v>350.88</v>
      </c>
      <c r="F366" s="38"/>
      <c r="G366" s="44"/>
      <c r="J366" s="12"/>
    </row>
    <row r="367" spans="2:10" ht="18" x14ac:dyDescent="0.25">
      <c r="B367" s="54"/>
      <c r="C367" s="56" t="str">
        <f t="shared" si="32"/>
        <v>kanal M2</v>
      </c>
      <c r="D367" s="37" t="s">
        <v>48</v>
      </c>
      <c r="E367" s="78">
        <v>265.5</v>
      </c>
      <c r="F367" s="38"/>
      <c r="G367" s="44"/>
      <c r="J367" s="12"/>
    </row>
    <row r="368" spans="2:10" ht="18" x14ac:dyDescent="0.25">
      <c r="B368" s="54"/>
      <c r="C368" s="56" t="str">
        <f t="shared" si="32"/>
        <v>kanal M3</v>
      </c>
      <c r="D368" s="37" t="s">
        <v>48</v>
      </c>
      <c r="E368" s="78">
        <v>339</v>
      </c>
      <c r="F368" s="38"/>
      <c r="G368" s="44"/>
      <c r="J368" s="12"/>
    </row>
    <row r="369" spans="2:10" ht="18" x14ac:dyDescent="0.25">
      <c r="B369" s="54"/>
      <c r="C369" s="56" t="str">
        <f t="shared" si="32"/>
        <v>kanal M4</v>
      </c>
      <c r="D369" s="37" t="s">
        <v>48</v>
      </c>
      <c r="E369" s="78">
        <v>266.5</v>
      </c>
      <c r="F369" s="38"/>
      <c r="G369" s="44"/>
      <c r="J369" s="12"/>
    </row>
    <row r="370" spans="2:10" ht="18" x14ac:dyDescent="0.25">
      <c r="B370" s="54"/>
      <c r="C370" s="56" t="str">
        <f t="shared" si="32"/>
        <v>kanal M5</v>
      </c>
      <c r="D370" s="37" t="s">
        <v>48</v>
      </c>
      <c r="E370" s="78">
        <v>172</v>
      </c>
      <c r="F370" s="38"/>
      <c r="G370" s="44"/>
      <c r="J370" s="12"/>
    </row>
    <row r="371" spans="2:10" ht="18" x14ac:dyDescent="0.25">
      <c r="B371" s="54"/>
      <c r="C371" s="56" t="str">
        <f t="shared" si="32"/>
        <v>kanal M6</v>
      </c>
      <c r="D371" s="37" t="s">
        <v>48</v>
      </c>
      <c r="E371" s="78">
        <v>130</v>
      </c>
      <c r="F371" s="38"/>
      <c r="G371" s="44"/>
      <c r="J371" s="12"/>
    </row>
    <row r="372" spans="2:10" ht="18" x14ac:dyDescent="0.25">
      <c r="B372" s="54"/>
      <c r="C372" s="56" t="str">
        <f t="shared" si="32"/>
        <v>kanal M7</v>
      </c>
      <c r="D372" s="37" t="s">
        <v>48</v>
      </c>
      <c r="E372" s="78">
        <v>209.5</v>
      </c>
      <c r="F372" s="38"/>
      <c r="G372" s="44"/>
      <c r="J372" s="12"/>
    </row>
    <row r="373" spans="2:10" ht="18" x14ac:dyDescent="0.25">
      <c r="B373" s="54"/>
      <c r="C373" s="56" t="str">
        <f t="shared" si="32"/>
        <v>kanal M8</v>
      </c>
      <c r="D373" s="37" t="s">
        <v>48</v>
      </c>
      <c r="E373" s="78">
        <v>531</v>
      </c>
      <c r="F373" s="38"/>
      <c r="G373" s="44"/>
      <c r="J373" s="12"/>
    </row>
    <row r="374" spans="2:10" ht="18" x14ac:dyDescent="0.25">
      <c r="B374" s="54"/>
      <c r="C374" s="56" t="str">
        <f t="shared" si="32"/>
        <v>kanal M9</v>
      </c>
      <c r="D374" s="37" t="s">
        <v>48</v>
      </c>
      <c r="E374" s="78">
        <v>0</v>
      </c>
      <c r="F374" s="38"/>
      <c r="G374" s="44"/>
      <c r="J374" s="12"/>
    </row>
    <row r="375" spans="2:10" ht="18" x14ac:dyDescent="0.25">
      <c r="B375" s="54"/>
      <c r="C375" s="56" t="str">
        <f t="shared" si="32"/>
        <v>kanal M10</v>
      </c>
      <c r="D375" s="37" t="s">
        <v>48</v>
      </c>
      <c r="E375" s="78">
        <v>0</v>
      </c>
      <c r="F375" s="38"/>
      <c r="G375" s="44"/>
      <c r="J375" s="12"/>
    </row>
    <row r="376" spans="2:10" ht="18" x14ac:dyDescent="0.25">
      <c r="B376" s="54"/>
      <c r="C376" s="56" t="str">
        <f t="shared" si="32"/>
        <v>kanal M11</v>
      </c>
      <c r="D376" s="37" t="s">
        <v>48</v>
      </c>
      <c r="E376" s="78">
        <v>0</v>
      </c>
      <c r="F376" s="38"/>
      <c r="G376" s="44"/>
      <c r="J376" s="12"/>
    </row>
    <row r="377" spans="2:10" ht="18" x14ac:dyDescent="0.25">
      <c r="B377" s="54"/>
      <c r="C377" s="56" t="str">
        <f t="shared" si="32"/>
        <v>kanal M12</v>
      </c>
      <c r="D377" s="37" t="s">
        <v>48</v>
      </c>
      <c r="E377" s="78">
        <v>59</v>
      </c>
      <c r="F377" s="38"/>
      <c r="G377" s="44"/>
      <c r="J377" s="12"/>
    </row>
    <row r="378" spans="2:10" ht="18" x14ac:dyDescent="0.25">
      <c r="B378" s="54"/>
      <c r="C378" s="56" t="str">
        <f t="shared" si="32"/>
        <v>kanal M13</v>
      </c>
      <c r="D378" s="37" t="s">
        <v>48</v>
      </c>
      <c r="E378" s="78">
        <v>275</v>
      </c>
      <c r="F378" s="38"/>
      <c r="G378" s="44"/>
      <c r="J378" s="12"/>
    </row>
    <row r="379" spans="2:10" ht="15" x14ac:dyDescent="0.25">
      <c r="B379" s="54"/>
      <c r="C379" s="56"/>
      <c r="D379" s="37"/>
      <c r="E379" s="44"/>
      <c r="F379" s="38"/>
      <c r="G379" s="44"/>
      <c r="J379" s="12"/>
    </row>
    <row r="380" spans="2:10" ht="30" x14ac:dyDescent="0.25">
      <c r="B380" s="54">
        <v>9</v>
      </c>
      <c r="C380" s="159" t="s">
        <v>21</v>
      </c>
      <c r="D380" s="160" t="s">
        <v>9</v>
      </c>
      <c r="E380" s="161">
        <v>2151.1499999999996</v>
      </c>
      <c r="F380" s="162"/>
      <c r="G380" s="161">
        <f t="shared" si="27"/>
        <v>0</v>
      </c>
    </row>
    <row r="381" spans="2:10" ht="15" x14ac:dyDescent="0.25">
      <c r="B381" s="54"/>
      <c r="C381" s="56" t="str">
        <f t="shared" ref="C381:C393" si="33">C366</f>
        <v>kanal M1</v>
      </c>
      <c r="D381" s="37" t="s">
        <v>9</v>
      </c>
      <c r="E381" s="44">
        <v>247.2</v>
      </c>
      <c r="F381" s="38"/>
      <c r="G381" s="44"/>
    </row>
    <row r="382" spans="2:10" ht="15" x14ac:dyDescent="0.25">
      <c r="B382" s="54"/>
      <c r="C382" s="56" t="str">
        <f t="shared" si="33"/>
        <v>kanal M2</v>
      </c>
      <c r="D382" s="37" t="s">
        <v>9</v>
      </c>
      <c r="E382" s="44">
        <v>602.29999999999995</v>
      </c>
      <c r="F382" s="38"/>
      <c r="G382" s="44"/>
    </row>
    <row r="383" spans="2:10" ht="15" x14ac:dyDescent="0.25">
      <c r="B383" s="54"/>
      <c r="C383" s="56" t="str">
        <f t="shared" si="33"/>
        <v>kanal M3</v>
      </c>
      <c r="D383" s="37" t="s">
        <v>9</v>
      </c>
      <c r="E383" s="44">
        <v>196.8</v>
      </c>
      <c r="F383" s="38"/>
      <c r="G383" s="44"/>
    </row>
    <row r="384" spans="2:10" ht="15" x14ac:dyDescent="0.25">
      <c r="B384" s="54"/>
      <c r="C384" s="56" t="str">
        <f t="shared" si="33"/>
        <v>kanal M4</v>
      </c>
      <c r="D384" s="37" t="s">
        <v>9</v>
      </c>
      <c r="E384" s="44">
        <v>168.6</v>
      </c>
      <c r="F384" s="38"/>
      <c r="G384" s="44"/>
    </row>
    <row r="385" spans="1:10" ht="15" x14ac:dyDescent="0.25">
      <c r="B385" s="54"/>
      <c r="C385" s="56" t="str">
        <f t="shared" si="33"/>
        <v>kanal M5</v>
      </c>
      <c r="D385" s="37" t="s">
        <v>9</v>
      </c>
      <c r="E385" s="44">
        <v>98.3</v>
      </c>
      <c r="F385" s="38"/>
      <c r="G385" s="44"/>
    </row>
    <row r="386" spans="1:10" ht="15" x14ac:dyDescent="0.25">
      <c r="B386" s="54"/>
      <c r="C386" s="56" t="str">
        <f t="shared" si="33"/>
        <v>kanal M6</v>
      </c>
      <c r="D386" s="37" t="s">
        <v>9</v>
      </c>
      <c r="E386" s="44">
        <v>91.8</v>
      </c>
      <c r="F386" s="38"/>
      <c r="G386" s="44"/>
    </row>
    <row r="387" spans="1:10" ht="15" x14ac:dyDescent="0.25">
      <c r="B387" s="54"/>
      <c r="C387" s="56" t="str">
        <f t="shared" si="33"/>
        <v>kanal M7</v>
      </c>
      <c r="D387" s="37" t="s">
        <v>9</v>
      </c>
      <c r="E387" s="44">
        <v>92</v>
      </c>
      <c r="F387" s="38"/>
      <c r="G387" s="44"/>
    </row>
    <row r="388" spans="1:10" ht="15" x14ac:dyDescent="0.25">
      <c r="B388" s="54"/>
      <c r="C388" s="56" t="str">
        <f t="shared" si="33"/>
        <v>kanal M8</v>
      </c>
      <c r="D388" s="37" t="s">
        <v>9</v>
      </c>
      <c r="E388" s="44">
        <v>231.8</v>
      </c>
      <c r="F388" s="38"/>
      <c r="G388" s="44"/>
    </row>
    <row r="389" spans="1:10" ht="15" x14ac:dyDescent="0.25">
      <c r="B389" s="54"/>
      <c r="C389" s="56" t="str">
        <f t="shared" si="33"/>
        <v>kanal M9</v>
      </c>
      <c r="D389" s="37" t="s">
        <v>9</v>
      </c>
      <c r="E389" s="44">
        <v>29</v>
      </c>
      <c r="F389" s="38"/>
      <c r="G389" s="44"/>
    </row>
    <row r="390" spans="1:10" ht="15" x14ac:dyDescent="0.25">
      <c r="B390" s="54"/>
      <c r="C390" s="56" t="str">
        <f t="shared" si="33"/>
        <v>kanal M10</v>
      </c>
      <c r="D390" s="37" t="s">
        <v>9</v>
      </c>
      <c r="E390" s="44">
        <v>228</v>
      </c>
      <c r="F390" s="38"/>
      <c r="G390" s="44"/>
    </row>
    <row r="391" spans="1:10" ht="15" x14ac:dyDescent="0.25">
      <c r="B391" s="54"/>
      <c r="C391" s="56" t="str">
        <f t="shared" si="33"/>
        <v>kanal M11</v>
      </c>
      <c r="D391" s="37" t="s">
        <v>9</v>
      </c>
      <c r="E391" s="44">
        <v>38.200000000000003</v>
      </c>
      <c r="F391" s="38"/>
      <c r="G391" s="44"/>
    </row>
    <row r="392" spans="1:10" ht="15" x14ac:dyDescent="0.25">
      <c r="B392" s="54"/>
      <c r="C392" s="56" t="str">
        <f t="shared" si="33"/>
        <v>kanal M12</v>
      </c>
      <c r="D392" s="37" t="s">
        <v>9</v>
      </c>
      <c r="E392" s="44">
        <v>31.2</v>
      </c>
      <c r="F392" s="38"/>
      <c r="G392" s="44"/>
    </row>
    <row r="393" spans="1:10" ht="15" x14ac:dyDescent="0.25">
      <c r="B393" s="54"/>
      <c r="C393" s="56" t="str">
        <f t="shared" si="33"/>
        <v>kanal M13</v>
      </c>
      <c r="D393" s="37" t="s">
        <v>9</v>
      </c>
      <c r="E393" s="44">
        <v>95.95</v>
      </c>
      <c r="F393" s="38"/>
      <c r="G393" s="44"/>
    </row>
    <row r="394" spans="1:10" s="18" customFormat="1" ht="15" x14ac:dyDescent="0.25">
      <c r="A394" s="25"/>
      <c r="B394" s="54"/>
      <c r="C394" s="43"/>
      <c r="D394" s="37"/>
      <c r="E394" s="44"/>
      <c r="F394" s="38"/>
      <c r="G394" s="44"/>
      <c r="H394"/>
      <c r="I394"/>
      <c r="J394"/>
    </row>
    <row r="395" spans="1:10" s="18" customFormat="1" ht="15" x14ac:dyDescent="0.25">
      <c r="A395" s="25"/>
      <c r="B395" s="54">
        <v>10</v>
      </c>
      <c r="C395" s="159" t="s">
        <v>23</v>
      </c>
      <c r="D395" s="160" t="s">
        <v>9</v>
      </c>
      <c r="E395" s="161">
        <v>2151.1499999999996</v>
      </c>
      <c r="F395" s="162"/>
      <c r="G395" s="161">
        <f t="shared" ref="G395" si="34">+E395*F395</f>
        <v>0</v>
      </c>
      <c r="H395"/>
      <c r="I395"/>
      <c r="J395"/>
    </row>
    <row r="396" spans="1:10" s="18" customFormat="1" ht="15" x14ac:dyDescent="0.25">
      <c r="A396" s="25"/>
      <c r="B396" s="54"/>
      <c r="C396" s="56" t="str">
        <f t="shared" ref="C396:C408" si="35">C381</f>
        <v>kanal M1</v>
      </c>
      <c r="D396" s="37" t="s">
        <v>9</v>
      </c>
      <c r="E396" s="44">
        <v>247.2</v>
      </c>
      <c r="F396" s="38"/>
      <c r="G396" s="44"/>
      <c r="H396"/>
      <c r="I396"/>
      <c r="J396"/>
    </row>
    <row r="397" spans="1:10" s="18" customFormat="1" ht="15" x14ac:dyDescent="0.25">
      <c r="A397" s="25"/>
      <c r="B397" s="54"/>
      <c r="C397" s="56" t="str">
        <f t="shared" si="35"/>
        <v>kanal M2</v>
      </c>
      <c r="D397" s="37" t="s">
        <v>9</v>
      </c>
      <c r="E397" s="44">
        <v>602.29999999999995</v>
      </c>
      <c r="F397" s="38"/>
      <c r="G397" s="44"/>
      <c r="H397"/>
      <c r="I397"/>
      <c r="J397"/>
    </row>
    <row r="398" spans="1:10" s="18" customFormat="1" ht="15" x14ac:dyDescent="0.25">
      <c r="A398" s="25"/>
      <c r="B398" s="54"/>
      <c r="C398" s="56" t="str">
        <f t="shared" si="35"/>
        <v>kanal M3</v>
      </c>
      <c r="D398" s="37" t="s">
        <v>9</v>
      </c>
      <c r="E398" s="44">
        <v>196.8</v>
      </c>
      <c r="F398" s="38"/>
      <c r="G398" s="44"/>
      <c r="H398"/>
      <c r="I398"/>
      <c r="J398"/>
    </row>
    <row r="399" spans="1:10" s="18" customFormat="1" ht="15" x14ac:dyDescent="0.25">
      <c r="A399" s="25"/>
      <c r="B399" s="54"/>
      <c r="C399" s="56" t="str">
        <f t="shared" si="35"/>
        <v>kanal M4</v>
      </c>
      <c r="D399" s="37" t="s">
        <v>9</v>
      </c>
      <c r="E399" s="44">
        <v>168.6</v>
      </c>
      <c r="F399" s="38"/>
      <c r="G399" s="44"/>
      <c r="H399"/>
      <c r="I399"/>
      <c r="J399"/>
    </row>
    <row r="400" spans="1:10" s="18" customFormat="1" ht="15" x14ac:dyDescent="0.25">
      <c r="A400" s="25"/>
      <c r="B400" s="54"/>
      <c r="C400" s="56" t="str">
        <f t="shared" si="35"/>
        <v>kanal M5</v>
      </c>
      <c r="D400" s="37" t="s">
        <v>9</v>
      </c>
      <c r="E400" s="44">
        <v>98.3</v>
      </c>
      <c r="F400" s="38"/>
      <c r="G400" s="44"/>
      <c r="H400"/>
      <c r="I400"/>
      <c r="J400"/>
    </row>
    <row r="401" spans="1:10" s="18" customFormat="1" ht="15" x14ac:dyDescent="0.25">
      <c r="A401" s="25"/>
      <c r="B401" s="54"/>
      <c r="C401" s="56" t="str">
        <f t="shared" si="35"/>
        <v>kanal M6</v>
      </c>
      <c r="D401" s="37" t="s">
        <v>9</v>
      </c>
      <c r="E401" s="44">
        <v>91.8</v>
      </c>
      <c r="F401" s="38"/>
      <c r="G401" s="44"/>
      <c r="H401"/>
      <c r="I401"/>
      <c r="J401"/>
    </row>
    <row r="402" spans="1:10" s="18" customFormat="1" ht="15" x14ac:dyDescent="0.25">
      <c r="A402" s="25"/>
      <c r="B402" s="54"/>
      <c r="C402" s="56" t="str">
        <f t="shared" si="35"/>
        <v>kanal M7</v>
      </c>
      <c r="D402" s="37" t="s">
        <v>9</v>
      </c>
      <c r="E402" s="44">
        <v>92</v>
      </c>
      <c r="F402" s="38"/>
      <c r="G402" s="44"/>
      <c r="H402"/>
      <c r="I402"/>
      <c r="J402"/>
    </row>
    <row r="403" spans="1:10" s="18" customFormat="1" ht="15" x14ac:dyDescent="0.25">
      <c r="A403" s="25"/>
      <c r="B403" s="54"/>
      <c r="C403" s="56" t="str">
        <f t="shared" si="35"/>
        <v>kanal M8</v>
      </c>
      <c r="D403" s="37" t="s">
        <v>9</v>
      </c>
      <c r="E403" s="44">
        <v>231.8</v>
      </c>
      <c r="F403" s="38"/>
      <c r="G403" s="44"/>
      <c r="H403"/>
      <c r="I403"/>
      <c r="J403"/>
    </row>
    <row r="404" spans="1:10" s="18" customFormat="1" ht="15" x14ac:dyDescent="0.25">
      <c r="A404" s="25"/>
      <c r="B404" s="54"/>
      <c r="C404" s="56" t="str">
        <f t="shared" si="35"/>
        <v>kanal M9</v>
      </c>
      <c r="D404" s="37" t="s">
        <v>9</v>
      </c>
      <c r="E404" s="44">
        <v>29</v>
      </c>
      <c r="F404" s="38"/>
      <c r="G404" s="44"/>
      <c r="H404"/>
      <c r="I404"/>
      <c r="J404"/>
    </row>
    <row r="405" spans="1:10" s="18" customFormat="1" ht="15" x14ac:dyDescent="0.25">
      <c r="A405" s="25"/>
      <c r="B405" s="54"/>
      <c r="C405" s="56" t="str">
        <f t="shared" si="35"/>
        <v>kanal M10</v>
      </c>
      <c r="D405" s="37" t="s">
        <v>9</v>
      </c>
      <c r="E405" s="44">
        <v>228</v>
      </c>
      <c r="F405" s="38"/>
      <c r="G405" s="44"/>
      <c r="H405"/>
      <c r="I405"/>
      <c r="J405"/>
    </row>
    <row r="406" spans="1:10" s="18" customFormat="1" ht="15" x14ac:dyDescent="0.25">
      <c r="A406" s="25"/>
      <c r="B406" s="54"/>
      <c r="C406" s="56" t="str">
        <f t="shared" si="35"/>
        <v>kanal M11</v>
      </c>
      <c r="D406" s="37" t="s">
        <v>9</v>
      </c>
      <c r="E406" s="44">
        <v>38.200000000000003</v>
      </c>
      <c r="F406" s="38"/>
      <c r="G406" s="44"/>
      <c r="H406"/>
      <c r="I406"/>
      <c r="J406"/>
    </row>
    <row r="407" spans="1:10" s="18" customFormat="1" ht="15" x14ac:dyDescent="0.25">
      <c r="A407" s="25"/>
      <c r="B407" s="54"/>
      <c r="C407" s="56" t="str">
        <f t="shared" si="35"/>
        <v>kanal M12</v>
      </c>
      <c r="D407" s="37" t="s">
        <v>9</v>
      </c>
      <c r="E407" s="44">
        <v>31.2</v>
      </c>
      <c r="F407" s="38"/>
      <c r="G407" s="44"/>
      <c r="H407"/>
      <c r="I407"/>
      <c r="J407"/>
    </row>
    <row r="408" spans="1:10" s="18" customFormat="1" ht="15" x14ac:dyDescent="0.25">
      <c r="A408" s="25"/>
      <c r="B408" s="54"/>
      <c r="C408" s="56" t="str">
        <f t="shared" si="35"/>
        <v>kanal M13</v>
      </c>
      <c r="D408" s="37" t="s">
        <v>9</v>
      </c>
      <c r="E408" s="44">
        <v>95.95</v>
      </c>
      <c r="F408" s="38"/>
      <c r="G408" s="44"/>
      <c r="H408"/>
      <c r="I408"/>
      <c r="J408"/>
    </row>
    <row r="409" spans="1:10" s="18" customFormat="1" ht="15" x14ac:dyDescent="0.25">
      <c r="A409" s="25"/>
      <c r="B409" s="54"/>
      <c r="C409" s="43"/>
      <c r="D409" s="37"/>
      <c r="E409" s="44"/>
      <c r="F409" s="38"/>
      <c r="G409" s="44"/>
      <c r="H409"/>
      <c r="I409"/>
      <c r="J409"/>
    </row>
    <row r="410" spans="1:10" s="18" customFormat="1" ht="15" x14ac:dyDescent="0.25">
      <c r="A410" s="25"/>
      <c r="B410" s="54">
        <v>11</v>
      </c>
      <c r="C410" s="159" t="s">
        <v>22</v>
      </c>
      <c r="D410" s="160" t="s">
        <v>9</v>
      </c>
      <c r="E410" s="161">
        <v>2151.1499999999996</v>
      </c>
      <c r="F410" s="162"/>
      <c r="G410" s="161">
        <f t="shared" ref="G410" si="36">+E410*F410</f>
        <v>0</v>
      </c>
      <c r="H410"/>
      <c r="I410"/>
      <c r="J410"/>
    </row>
    <row r="411" spans="1:10" s="18" customFormat="1" ht="15" x14ac:dyDescent="0.25">
      <c r="A411" s="25"/>
      <c r="B411" s="54"/>
      <c r="C411" s="56" t="str">
        <f t="shared" ref="C411:C423" si="37">C396</f>
        <v>kanal M1</v>
      </c>
      <c r="D411" s="37" t="s">
        <v>9</v>
      </c>
      <c r="E411" s="44">
        <v>247.2</v>
      </c>
      <c r="F411" s="38"/>
      <c r="G411" s="44"/>
      <c r="H411"/>
      <c r="I411"/>
      <c r="J411"/>
    </row>
    <row r="412" spans="1:10" s="18" customFormat="1" ht="15" x14ac:dyDescent="0.25">
      <c r="A412" s="25"/>
      <c r="B412" s="54"/>
      <c r="C412" s="56" t="str">
        <f t="shared" si="37"/>
        <v>kanal M2</v>
      </c>
      <c r="D412" s="37" t="s">
        <v>9</v>
      </c>
      <c r="E412" s="78">
        <v>602.29999999999995</v>
      </c>
      <c r="F412" s="38"/>
      <c r="G412" s="44"/>
      <c r="H412"/>
      <c r="I412"/>
      <c r="J412"/>
    </row>
    <row r="413" spans="1:10" s="18" customFormat="1" ht="15" x14ac:dyDescent="0.25">
      <c r="A413" s="25"/>
      <c r="B413" s="54"/>
      <c r="C413" s="56" t="str">
        <f t="shared" si="37"/>
        <v>kanal M3</v>
      </c>
      <c r="D413" s="37" t="s">
        <v>9</v>
      </c>
      <c r="E413" s="78">
        <v>196.8</v>
      </c>
      <c r="F413" s="38"/>
      <c r="G413" s="44"/>
      <c r="H413"/>
      <c r="I413"/>
      <c r="J413"/>
    </row>
    <row r="414" spans="1:10" s="18" customFormat="1" ht="15" x14ac:dyDescent="0.25">
      <c r="A414" s="25"/>
      <c r="B414" s="54"/>
      <c r="C414" s="56" t="str">
        <f t="shared" si="37"/>
        <v>kanal M4</v>
      </c>
      <c r="D414" s="37" t="s">
        <v>9</v>
      </c>
      <c r="E414" s="78">
        <v>168.6</v>
      </c>
      <c r="F414" s="38"/>
      <c r="G414" s="44"/>
      <c r="H414"/>
      <c r="I414"/>
      <c r="J414"/>
    </row>
    <row r="415" spans="1:10" s="18" customFormat="1" ht="15" x14ac:dyDescent="0.25">
      <c r="A415" s="25"/>
      <c r="B415" s="54"/>
      <c r="C415" s="56" t="str">
        <f t="shared" si="37"/>
        <v>kanal M5</v>
      </c>
      <c r="D415" s="37" t="s">
        <v>9</v>
      </c>
      <c r="E415" s="78">
        <v>98.3</v>
      </c>
      <c r="F415" s="38"/>
      <c r="G415" s="44"/>
      <c r="H415"/>
      <c r="I415"/>
      <c r="J415"/>
    </row>
    <row r="416" spans="1:10" s="18" customFormat="1" ht="15" x14ac:dyDescent="0.25">
      <c r="A416" s="25"/>
      <c r="B416" s="54"/>
      <c r="C416" s="56" t="str">
        <f t="shared" si="37"/>
        <v>kanal M6</v>
      </c>
      <c r="D416" s="37" t="s">
        <v>9</v>
      </c>
      <c r="E416" s="78">
        <v>91.8</v>
      </c>
      <c r="F416" s="38"/>
      <c r="G416" s="44"/>
      <c r="H416"/>
      <c r="I416"/>
      <c r="J416"/>
    </row>
    <row r="417" spans="1:10" s="18" customFormat="1" ht="15" x14ac:dyDescent="0.25">
      <c r="A417" s="25"/>
      <c r="B417" s="54"/>
      <c r="C417" s="56" t="str">
        <f t="shared" si="37"/>
        <v>kanal M7</v>
      </c>
      <c r="D417" s="37" t="s">
        <v>9</v>
      </c>
      <c r="E417" s="78">
        <v>92</v>
      </c>
      <c r="F417" s="38"/>
      <c r="G417" s="44"/>
      <c r="H417"/>
      <c r="I417"/>
      <c r="J417"/>
    </row>
    <row r="418" spans="1:10" s="18" customFormat="1" ht="15" x14ac:dyDescent="0.25">
      <c r="A418" s="25"/>
      <c r="B418" s="54"/>
      <c r="C418" s="56" t="str">
        <f t="shared" si="37"/>
        <v>kanal M8</v>
      </c>
      <c r="D418" s="37" t="s">
        <v>9</v>
      </c>
      <c r="E418" s="78">
        <v>231.8</v>
      </c>
      <c r="F418" s="38"/>
      <c r="G418" s="44"/>
      <c r="H418"/>
      <c r="I418"/>
      <c r="J418"/>
    </row>
    <row r="419" spans="1:10" s="18" customFormat="1" ht="15" x14ac:dyDescent="0.25">
      <c r="A419" s="25"/>
      <c r="B419" s="54"/>
      <c r="C419" s="56" t="str">
        <f t="shared" si="37"/>
        <v>kanal M9</v>
      </c>
      <c r="D419" s="37" t="s">
        <v>9</v>
      </c>
      <c r="E419" s="78">
        <v>29</v>
      </c>
      <c r="F419" s="38"/>
      <c r="G419" s="44"/>
      <c r="H419"/>
      <c r="I419"/>
      <c r="J419"/>
    </row>
    <row r="420" spans="1:10" s="18" customFormat="1" ht="15" x14ac:dyDescent="0.25">
      <c r="A420" s="25"/>
      <c r="B420" s="54"/>
      <c r="C420" s="56" t="str">
        <f t="shared" si="37"/>
        <v>kanal M10</v>
      </c>
      <c r="D420" s="37" t="s">
        <v>9</v>
      </c>
      <c r="E420" s="78">
        <v>228</v>
      </c>
      <c r="F420" s="38"/>
      <c r="G420" s="44"/>
      <c r="H420"/>
      <c r="I420"/>
      <c r="J420"/>
    </row>
    <row r="421" spans="1:10" s="18" customFormat="1" ht="15" x14ac:dyDescent="0.25">
      <c r="A421" s="25"/>
      <c r="B421" s="54"/>
      <c r="C421" s="56" t="str">
        <f t="shared" si="37"/>
        <v>kanal M11</v>
      </c>
      <c r="D421" s="37" t="s">
        <v>9</v>
      </c>
      <c r="E421" s="78">
        <v>38.200000000000003</v>
      </c>
      <c r="F421" s="38"/>
      <c r="G421" s="44"/>
      <c r="H421"/>
      <c r="I421"/>
      <c r="J421"/>
    </row>
    <row r="422" spans="1:10" s="18" customFormat="1" ht="15" x14ac:dyDescent="0.25">
      <c r="A422" s="25"/>
      <c r="B422" s="54"/>
      <c r="C422" s="56" t="str">
        <f t="shared" si="37"/>
        <v>kanal M12</v>
      </c>
      <c r="D422" s="37" t="s">
        <v>9</v>
      </c>
      <c r="E422" s="78">
        <v>31.2</v>
      </c>
      <c r="F422" s="38"/>
      <c r="G422" s="44"/>
      <c r="H422"/>
      <c r="I422"/>
      <c r="J422"/>
    </row>
    <row r="423" spans="1:10" s="18" customFormat="1" ht="15" x14ac:dyDescent="0.25">
      <c r="A423" s="25"/>
      <c r="B423" s="54"/>
      <c r="C423" s="56" t="str">
        <f t="shared" si="37"/>
        <v>kanal M13</v>
      </c>
      <c r="D423" s="37" t="s">
        <v>9</v>
      </c>
      <c r="E423" s="78">
        <v>95.95</v>
      </c>
      <c r="F423" s="38"/>
      <c r="G423" s="44"/>
      <c r="H423"/>
      <c r="I423"/>
      <c r="J423"/>
    </row>
    <row r="424" spans="1:10" s="18" customFormat="1" ht="15" x14ac:dyDescent="0.25">
      <c r="A424" s="25"/>
      <c r="B424" s="54"/>
      <c r="C424" s="49"/>
      <c r="D424" s="37"/>
      <c r="E424" s="44"/>
      <c r="F424" s="44"/>
      <c r="G424" s="44"/>
      <c r="H424"/>
      <c r="I424"/>
      <c r="J424"/>
    </row>
    <row r="425" spans="1:10" s="18" customFormat="1" ht="15" x14ac:dyDescent="0.2">
      <c r="A425" s="25"/>
      <c r="B425" s="54"/>
      <c r="C425" s="12"/>
      <c r="D425"/>
      <c r="E425" s="2"/>
      <c r="F425" s="31"/>
      <c r="G425" s="5"/>
      <c r="H425"/>
      <c r="I425"/>
      <c r="J425"/>
    </row>
    <row r="426" spans="1:10" s="18" customFormat="1" ht="15" x14ac:dyDescent="0.2">
      <c r="A426" s="25"/>
      <c r="B426" s="54"/>
      <c r="C426" s="16" t="s">
        <v>15</v>
      </c>
      <c r="D426" s="1"/>
      <c r="E426" s="3"/>
      <c r="F426" s="3"/>
      <c r="G426" s="7">
        <f>SUM(G304:G424)</f>
        <v>0</v>
      </c>
      <c r="H426"/>
      <c r="I426"/>
      <c r="J426"/>
    </row>
    <row r="431" spans="1:10" s="18" customFormat="1" x14ac:dyDescent="0.2">
      <c r="A431" s="25"/>
      <c r="B431" s="17"/>
      <c r="C431"/>
      <c r="D431"/>
      <c r="E431" s="2"/>
      <c r="F431" s="2"/>
      <c r="G431" s="2"/>
      <c r="H431"/>
      <c r="I431"/>
      <c r="J431"/>
    </row>
    <row r="432" spans="1:10" s="18" customFormat="1" x14ac:dyDescent="0.2">
      <c r="A432" s="25"/>
      <c r="B432" s="17"/>
      <c r="C432"/>
      <c r="D432"/>
      <c r="E432" s="2"/>
      <c r="F432" s="2"/>
      <c r="G432" s="2"/>
      <c r="H432"/>
      <c r="I432"/>
      <c r="J432"/>
    </row>
    <row r="445" spans="3:3" x14ac:dyDescent="0.2">
      <c r="C445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96" orientation="portrait" r:id="rId1"/>
  <headerFooter alignWithMargins="0">
    <oddHeader>&amp;L&amp;"Arial Narrow,Navadno"&amp;9KANALIZACIJA DOBRAVLJE&amp;C&amp;"Arial Narrow,Navadno"&amp;9METEORNA KAN.&amp;R&amp;"Arial Narrow,Navadno"&amp;9DETAJL INFRASTRUKTURA d.o.o., NA PRODU 13, Vipava</oddHeader>
    <oddFooter>&amp;C&amp;9stran&amp;P</oddFooter>
  </headerFooter>
  <rowBreaks count="4" manualBreakCount="4">
    <brk id="10" min="1" max="6" man="1"/>
    <brk id="48" min="1" max="6" man="1"/>
    <brk id="164" min="1" max="6" man="1"/>
    <brk id="203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56"/>
  <sheetViews>
    <sheetView view="pageBreakPreview" topLeftCell="A415" zoomScaleNormal="100" zoomScaleSheetLayoutView="100" workbookViewId="0">
      <selection activeCell="G437" sqref="G437"/>
    </sheetView>
  </sheetViews>
  <sheetFormatPr defaultRowHeight="12.75" x14ac:dyDescent="0.2"/>
  <cols>
    <col min="1" max="1" width="9.140625" style="84"/>
    <col min="2" max="2" width="6.7109375" style="17" customWidth="1"/>
    <col min="3" max="3" width="42.7109375" style="12" customWidth="1"/>
    <col min="4" max="4" width="8.140625" style="82" customWidth="1"/>
    <col min="5" max="5" width="9.140625" style="2" customWidth="1"/>
    <col min="6" max="6" width="9.42578125" style="2" customWidth="1"/>
    <col min="7" max="7" width="19.42578125" style="2" customWidth="1"/>
    <col min="8" max="8" width="11.7109375" style="82" bestFit="1" customWidth="1"/>
    <col min="9" max="16384" width="9.140625" style="82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279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+G43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G86</f>
        <v>0</v>
      </c>
    </row>
    <row r="7" spans="1:10" s="83" customFormat="1" ht="15" x14ac:dyDescent="0.2">
      <c r="A7" s="84"/>
      <c r="B7" s="27" t="s">
        <v>4</v>
      </c>
      <c r="C7" s="14" t="s">
        <v>3</v>
      </c>
      <c r="D7" s="220"/>
      <c r="E7" s="220"/>
      <c r="F7" s="220"/>
      <c r="G7" s="9">
        <f>+G201</f>
        <v>0</v>
      </c>
      <c r="H7" s="82"/>
      <c r="I7" s="82"/>
      <c r="J7" s="82"/>
    </row>
    <row r="8" spans="1:10" s="83" customFormat="1" ht="30" x14ac:dyDescent="0.2">
      <c r="A8" s="84"/>
      <c r="B8" s="27" t="s">
        <v>6</v>
      </c>
      <c r="C8" s="14" t="s">
        <v>298</v>
      </c>
      <c r="D8" s="220"/>
      <c r="E8" s="220"/>
      <c r="F8" s="220"/>
      <c r="G8" s="9">
        <f>+G308</f>
        <v>0</v>
      </c>
      <c r="H8" s="82"/>
      <c r="I8" s="82"/>
      <c r="J8" s="82"/>
    </row>
    <row r="9" spans="1:10" s="83" customFormat="1" ht="15.75" thickBot="1" x14ac:dyDescent="0.25">
      <c r="A9" s="84"/>
      <c r="B9" s="28" t="s">
        <v>16</v>
      </c>
      <c r="C9" s="15" t="s">
        <v>7</v>
      </c>
      <c r="D9" s="221"/>
      <c r="E9" s="221"/>
      <c r="F9" s="221"/>
      <c r="G9" s="10">
        <f>+G437</f>
        <v>0</v>
      </c>
      <c r="H9" s="82"/>
      <c r="I9" s="82"/>
      <c r="J9" s="82"/>
    </row>
    <row r="10" spans="1:10" s="83" customFormat="1" ht="16.5" thickTop="1" thickBot="1" x14ac:dyDescent="0.25">
      <c r="A10" s="84"/>
      <c r="B10" s="32"/>
      <c r="C10" s="33" t="s">
        <v>24</v>
      </c>
      <c r="D10" s="222"/>
      <c r="E10" s="222"/>
      <c r="F10" s="222"/>
      <c r="G10" s="34">
        <f>SUM(G5:G9)</f>
        <v>0</v>
      </c>
      <c r="H10" s="82"/>
      <c r="I10" s="82"/>
      <c r="J10" s="82"/>
    </row>
    <row r="11" spans="1:10" s="83" customFormat="1" x14ac:dyDescent="0.2">
      <c r="A11" s="84"/>
      <c r="B11" s="29" t="s">
        <v>0</v>
      </c>
      <c r="C11" s="11" t="s">
        <v>8</v>
      </c>
      <c r="D11" s="82"/>
      <c r="E11" s="2"/>
      <c r="F11" s="2"/>
      <c r="G11" s="2"/>
      <c r="H11" s="82"/>
      <c r="I11" s="82"/>
      <c r="J11" s="82"/>
    </row>
    <row r="12" spans="1:10" ht="15" x14ac:dyDescent="0.2">
      <c r="B12" s="54"/>
    </row>
    <row r="13" spans="1:10" s="83" customFormat="1" ht="15.75" customHeight="1" x14ac:dyDescent="0.25">
      <c r="A13" s="84"/>
      <c r="B13" s="54">
        <v>1</v>
      </c>
      <c r="C13" s="159" t="s">
        <v>280</v>
      </c>
      <c r="D13" s="160" t="s">
        <v>9</v>
      </c>
      <c r="E13" s="161">
        <v>2231.61</v>
      </c>
      <c r="F13" s="162"/>
      <c r="G13" s="161">
        <f t="shared" ref="G13" si="0">+E13*F13</f>
        <v>0</v>
      </c>
      <c r="H13" s="82"/>
      <c r="I13" s="82"/>
      <c r="J13" s="82"/>
    </row>
    <row r="14" spans="1:10" s="83" customFormat="1" ht="15.75" customHeight="1" x14ac:dyDescent="0.25">
      <c r="A14" s="84"/>
      <c r="B14" s="54"/>
      <c r="C14" s="77" t="s">
        <v>281</v>
      </c>
      <c r="D14" s="75" t="s">
        <v>9</v>
      </c>
      <c r="E14" s="78">
        <v>285.39999999999998</v>
      </c>
      <c r="F14" s="76"/>
      <c r="G14" s="78"/>
      <c r="H14" s="82"/>
      <c r="I14" s="82"/>
      <c r="J14" s="82"/>
    </row>
    <row r="15" spans="1:10" s="83" customFormat="1" ht="15.75" customHeight="1" x14ac:dyDescent="0.25">
      <c r="A15" s="84"/>
      <c r="B15" s="54"/>
      <c r="C15" s="77" t="s">
        <v>282</v>
      </c>
      <c r="D15" s="75" t="s">
        <v>9</v>
      </c>
      <c r="E15" s="78">
        <v>251.3</v>
      </c>
      <c r="F15" s="76"/>
      <c r="G15" s="78"/>
      <c r="H15" s="82"/>
      <c r="I15" s="82"/>
      <c r="J15" s="82"/>
    </row>
    <row r="16" spans="1:10" s="83" customFormat="1" ht="15.75" customHeight="1" x14ac:dyDescent="0.25">
      <c r="A16" s="84"/>
      <c r="B16" s="54"/>
      <c r="C16" s="77" t="s">
        <v>283</v>
      </c>
      <c r="D16" s="75" t="s">
        <v>9</v>
      </c>
      <c r="E16" s="78">
        <v>200.8</v>
      </c>
      <c r="F16" s="76"/>
      <c r="G16" s="78"/>
      <c r="H16" s="82"/>
      <c r="I16" s="82"/>
      <c r="J16" s="82"/>
    </row>
    <row r="17" spans="1:10" s="83" customFormat="1" ht="15.75" customHeight="1" x14ac:dyDescent="0.25">
      <c r="A17" s="84"/>
      <c r="B17" s="54"/>
      <c r="C17" s="77" t="s">
        <v>284</v>
      </c>
      <c r="D17" s="75" t="s">
        <v>9</v>
      </c>
      <c r="E17" s="78">
        <v>172.05</v>
      </c>
      <c r="F17" s="76"/>
      <c r="G17" s="78"/>
      <c r="H17" s="82"/>
      <c r="I17" s="82"/>
      <c r="J17" s="82"/>
    </row>
    <row r="18" spans="1:10" s="83" customFormat="1" ht="15.75" customHeight="1" x14ac:dyDescent="0.25">
      <c r="A18" s="84"/>
      <c r="B18" s="54"/>
      <c r="C18" s="77" t="s">
        <v>285</v>
      </c>
      <c r="D18" s="75" t="s">
        <v>9</v>
      </c>
      <c r="E18" s="78">
        <v>115.9</v>
      </c>
      <c r="F18" s="76"/>
      <c r="G18" s="78"/>
      <c r="H18" s="82"/>
      <c r="I18" s="82"/>
      <c r="J18" s="82"/>
    </row>
    <row r="19" spans="1:10" s="83" customFormat="1" ht="15.75" customHeight="1" x14ac:dyDescent="0.25">
      <c r="A19" s="84"/>
      <c r="B19" s="54"/>
      <c r="C19" s="77" t="s">
        <v>286</v>
      </c>
      <c r="D19" s="75" t="s">
        <v>9</v>
      </c>
      <c r="E19" s="78">
        <v>252.4</v>
      </c>
      <c r="F19" s="76"/>
      <c r="G19" s="78"/>
      <c r="H19" s="82"/>
      <c r="I19" s="82"/>
      <c r="J19" s="82"/>
    </row>
    <row r="20" spans="1:10" s="83" customFormat="1" ht="15.75" customHeight="1" x14ac:dyDescent="0.25">
      <c r="A20" s="84"/>
      <c r="B20" s="54"/>
      <c r="C20" s="77" t="s">
        <v>287</v>
      </c>
      <c r="D20" s="75" t="s">
        <v>9</v>
      </c>
      <c r="E20" s="78">
        <v>157.76</v>
      </c>
      <c r="F20" s="76"/>
      <c r="G20" s="78"/>
      <c r="H20" s="82"/>
      <c r="I20" s="82"/>
      <c r="J20" s="82"/>
    </row>
    <row r="21" spans="1:10" s="83" customFormat="1" ht="15.75" customHeight="1" x14ac:dyDescent="0.25">
      <c r="A21" s="84"/>
      <c r="B21" s="54"/>
      <c r="C21" s="77" t="s">
        <v>288</v>
      </c>
      <c r="D21" s="75" t="s">
        <v>9</v>
      </c>
      <c r="E21" s="78">
        <v>181</v>
      </c>
      <c r="F21" s="76"/>
      <c r="G21" s="78"/>
      <c r="H21" s="82"/>
      <c r="I21" s="82"/>
      <c r="J21" s="82"/>
    </row>
    <row r="22" spans="1:10" s="83" customFormat="1" ht="15.75" customHeight="1" x14ac:dyDescent="0.25">
      <c r="A22" s="84"/>
      <c r="B22" s="54"/>
      <c r="C22" s="77" t="s">
        <v>289</v>
      </c>
      <c r="D22" s="75" t="s">
        <v>9</v>
      </c>
      <c r="E22" s="78">
        <v>574.5</v>
      </c>
      <c r="F22" s="76"/>
      <c r="G22" s="78"/>
      <c r="H22" s="82"/>
      <c r="I22" s="82"/>
      <c r="J22" s="82"/>
    </row>
    <row r="23" spans="1:10" s="83" customFormat="1" ht="15.75" customHeight="1" x14ac:dyDescent="0.25">
      <c r="A23" s="84"/>
      <c r="B23" s="54"/>
      <c r="C23" s="77" t="s">
        <v>290</v>
      </c>
      <c r="D23" s="75" t="s">
        <v>9</v>
      </c>
      <c r="E23" s="78">
        <v>5</v>
      </c>
      <c r="F23" s="76"/>
      <c r="G23" s="78"/>
      <c r="H23" s="82"/>
      <c r="I23" s="82"/>
      <c r="J23" s="82"/>
    </row>
    <row r="24" spans="1:10" s="83" customFormat="1" ht="15.75" customHeight="1" x14ac:dyDescent="0.25">
      <c r="A24" s="84"/>
      <c r="B24" s="54"/>
      <c r="C24" s="77" t="s">
        <v>291</v>
      </c>
      <c r="D24" s="75" t="s">
        <v>9</v>
      </c>
      <c r="E24" s="78">
        <v>35.5</v>
      </c>
      <c r="F24" s="76"/>
      <c r="G24" s="78"/>
      <c r="H24" s="82"/>
      <c r="I24" s="82"/>
      <c r="J24" s="82"/>
    </row>
    <row r="25" spans="1:10" s="83" customFormat="1" ht="15" x14ac:dyDescent="0.2">
      <c r="A25" s="84"/>
      <c r="B25" s="54"/>
      <c r="C25" s="42"/>
      <c r="D25" s="39"/>
      <c r="E25" s="40"/>
      <c r="F25" s="41"/>
      <c r="G25" s="40"/>
      <c r="H25" s="82"/>
      <c r="I25" s="82"/>
      <c r="J25" s="82"/>
    </row>
    <row r="26" spans="1:10" s="83" customFormat="1" ht="30" x14ac:dyDescent="0.25">
      <c r="A26" s="84"/>
      <c r="B26" s="54">
        <v>2</v>
      </c>
      <c r="C26" s="159" t="s">
        <v>17</v>
      </c>
      <c r="D26" s="160" t="s">
        <v>10</v>
      </c>
      <c r="E26" s="161">
        <v>134</v>
      </c>
      <c r="F26" s="162"/>
      <c r="G26" s="161">
        <f t="shared" ref="G26" si="1">+E26*F26</f>
        <v>0</v>
      </c>
      <c r="H26" s="82"/>
      <c r="I26" s="82"/>
      <c r="J26" s="82"/>
    </row>
    <row r="27" spans="1:10" s="83" customFormat="1" ht="15" x14ac:dyDescent="0.25">
      <c r="A27" s="84"/>
      <c r="B27" s="54"/>
      <c r="C27" s="80" t="str">
        <f t="shared" ref="C27:C37" si="2">C14</f>
        <v>vodovod V1</v>
      </c>
      <c r="D27" s="75" t="s">
        <v>10</v>
      </c>
      <c r="E27" s="78">
        <v>13</v>
      </c>
      <c r="F27" s="76"/>
      <c r="G27" s="78"/>
      <c r="H27" s="82"/>
      <c r="I27" s="82"/>
      <c r="J27" s="82"/>
    </row>
    <row r="28" spans="1:10" s="83" customFormat="1" ht="15" x14ac:dyDescent="0.25">
      <c r="A28" s="84"/>
      <c r="B28" s="54"/>
      <c r="C28" s="80" t="str">
        <f t="shared" si="2"/>
        <v>vodovod V2</v>
      </c>
      <c r="D28" s="75" t="s">
        <v>10</v>
      </c>
      <c r="E28" s="78">
        <v>12</v>
      </c>
      <c r="F28" s="76"/>
      <c r="G28" s="78"/>
      <c r="H28" s="82"/>
      <c r="I28" s="82"/>
      <c r="J28" s="82"/>
    </row>
    <row r="29" spans="1:10" s="83" customFormat="1" ht="15" x14ac:dyDescent="0.25">
      <c r="A29" s="84"/>
      <c r="B29" s="54"/>
      <c r="C29" s="80" t="str">
        <f t="shared" si="2"/>
        <v>vodovod V3</v>
      </c>
      <c r="D29" s="75" t="s">
        <v>10</v>
      </c>
      <c r="E29" s="78">
        <v>11</v>
      </c>
      <c r="F29" s="76"/>
      <c r="G29" s="78"/>
      <c r="H29" s="82"/>
      <c r="I29" s="82"/>
      <c r="J29" s="82"/>
    </row>
    <row r="30" spans="1:10" s="83" customFormat="1" ht="15" x14ac:dyDescent="0.25">
      <c r="A30" s="84"/>
      <c r="B30" s="54"/>
      <c r="C30" s="80" t="str">
        <f t="shared" si="2"/>
        <v>vodovod V4</v>
      </c>
      <c r="D30" s="75" t="s">
        <v>10</v>
      </c>
      <c r="E30" s="78">
        <v>14</v>
      </c>
      <c r="F30" s="76"/>
      <c r="G30" s="78"/>
      <c r="H30" s="82"/>
      <c r="I30" s="82"/>
      <c r="J30" s="82"/>
    </row>
    <row r="31" spans="1:10" s="83" customFormat="1" ht="15" x14ac:dyDescent="0.25">
      <c r="A31" s="84"/>
      <c r="B31" s="54"/>
      <c r="C31" s="80" t="str">
        <f t="shared" si="2"/>
        <v>vodovod V5</v>
      </c>
      <c r="D31" s="75" t="s">
        <v>10</v>
      </c>
      <c r="E31" s="78">
        <v>9</v>
      </c>
      <c r="F31" s="76"/>
      <c r="G31" s="78"/>
      <c r="H31" s="82"/>
      <c r="I31" s="82"/>
      <c r="J31" s="82"/>
    </row>
    <row r="32" spans="1:10" s="83" customFormat="1" ht="15" x14ac:dyDescent="0.25">
      <c r="A32" s="84"/>
      <c r="B32" s="54"/>
      <c r="C32" s="80" t="str">
        <f t="shared" si="2"/>
        <v>vodovod V6</v>
      </c>
      <c r="D32" s="75" t="s">
        <v>10</v>
      </c>
      <c r="E32" s="78">
        <v>17</v>
      </c>
      <c r="F32" s="76"/>
      <c r="G32" s="78"/>
      <c r="H32" s="82"/>
      <c r="I32" s="82"/>
      <c r="J32" s="82"/>
    </row>
    <row r="33" spans="1:10" s="83" customFormat="1" ht="15" x14ac:dyDescent="0.25">
      <c r="A33" s="84"/>
      <c r="B33" s="54"/>
      <c r="C33" s="80" t="str">
        <f t="shared" si="2"/>
        <v>vodovod V7</v>
      </c>
      <c r="D33" s="75" t="s">
        <v>10</v>
      </c>
      <c r="E33" s="78">
        <v>12</v>
      </c>
      <c r="F33" s="76"/>
      <c r="G33" s="78"/>
      <c r="H33" s="82"/>
      <c r="I33" s="82"/>
      <c r="J33" s="82"/>
    </row>
    <row r="34" spans="1:10" s="83" customFormat="1" ht="15" x14ac:dyDescent="0.25">
      <c r="A34" s="84"/>
      <c r="B34" s="54"/>
      <c r="C34" s="80" t="str">
        <f t="shared" si="2"/>
        <v>vodovod V8</v>
      </c>
      <c r="D34" s="75" t="s">
        <v>10</v>
      </c>
      <c r="E34" s="78">
        <v>14</v>
      </c>
      <c r="F34" s="76"/>
      <c r="G34" s="78"/>
      <c r="H34" s="82"/>
      <c r="I34" s="82"/>
      <c r="J34" s="82"/>
    </row>
    <row r="35" spans="1:10" s="83" customFormat="1" ht="15" x14ac:dyDescent="0.25">
      <c r="A35" s="84"/>
      <c r="B35" s="54"/>
      <c r="C35" s="80" t="str">
        <f t="shared" si="2"/>
        <v>vodovod V9</v>
      </c>
      <c r="D35" s="75" t="s">
        <v>10</v>
      </c>
      <c r="E35" s="78">
        <v>26</v>
      </c>
      <c r="F35" s="76"/>
      <c r="G35" s="78"/>
      <c r="H35" s="82"/>
      <c r="I35" s="82"/>
      <c r="J35" s="82"/>
    </row>
    <row r="36" spans="1:10" s="83" customFormat="1" ht="15" x14ac:dyDescent="0.25">
      <c r="A36" s="84"/>
      <c r="B36" s="54"/>
      <c r="C36" s="80" t="str">
        <f t="shared" si="2"/>
        <v>vodovod V10</v>
      </c>
      <c r="D36" s="75" t="s">
        <v>10</v>
      </c>
      <c r="E36" s="78">
        <v>2</v>
      </c>
      <c r="F36" s="76"/>
      <c r="G36" s="78"/>
      <c r="H36" s="82"/>
      <c r="I36" s="82"/>
      <c r="J36" s="82"/>
    </row>
    <row r="37" spans="1:10" s="83" customFormat="1" ht="15" x14ac:dyDescent="0.25">
      <c r="A37" s="84"/>
      <c r="B37" s="54"/>
      <c r="C37" s="80" t="str">
        <f t="shared" si="2"/>
        <v>vodovod V11</v>
      </c>
      <c r="D37" s="75" t="s">
        <v>10</v>
      </c>
      <c r="E37" s="78">
        <v>4</v>
      </c>
      <c r="F37" s="76"/>
      <c r="G37" s="78"/>
      <c r="H37" s="82"/>
      <c r="I37" s="82"/>
      <c r="J37" s="82"/>
    </row>
    <row r="38" spans="1:10" s="83" customFormat="1" ht="15" x14ac:dyDescent="0.25">
      <c r="A38" s="84"/>
      <c r="B38" s="54"/>
      <c r="C38" s="77"/>
      <c r="D38" s="75"/>
      <c r="E38" s="78"/>
      <c r="F38" s="76"/>
      <c r="G38" s="78"/>
      <c r="H38" s="82"/>
      <c r="I38" s="82"/>
      <c r="J38" s="82"/>
    </row>
    <row r="39" spans="1:10" s="83" customFormat="1" ht="60.75" customHeight="1" x14ac:dyDescent="0.25">
      <c r="A39" s="84"/>
      <c r="B39" s="54">
        <v>3</v>
      </c>
      <c r="C39" s="80" t="s">
        <v>490</v>
      </c>
      <c r="D39" s="75" t="s">
        <v>27</v>
      </c>
      <c r="E39" s="78">
        <v>0.27</v>
      </c>
      <c r="F39" s="76"/>
      <c r="G39" s="78">
        <f>+E39*F39</f>
        <v>0</v>
      </c>
      <c r="H39" s="82"/>
      <c r="I39" s="82"/>
      <c r="J39" s="82"/>
    </row>
    <row r="40" spans="1:10" s="83" customFormat="1" ht="15" x14ac:dyDescent="0.25">
      <c r="A40" s="84"/>
      <c r="B40" s="54"/>
      <c r="C40" s="77"/>
      <c r="D40" s="75"/>
      <c r="E40" s="78"/>
      <c r="F40" s="76"/>
      <c r="G40" s="78"/>
      <c r="H40" s="82"/>
      <c r="I40" s="82"/>
      <c r="J40" s="82"/>
    </row>
    <row r="41" spans="1:10" s="83" customFormat="1" ht="45" x14ac:dyDescent="0.25">
      <c r="A41" s="84"/>
      <c r="B41" s="54">
        <v>4</v>
      </c>
      <c r="C41" s="77" t="s">
        <v>35</v>
      </c>
      <c r="D41" s="75" t="s">
        <v>27</v>
      </c>
      <c r="E41" s="78">
        <v>0.27</v>
      </c>
      <c r="F41" s="76"/>
      <c r="G41" s="78">
        <f>+E41*F41</f>
        <v>0</v>
      </c>
      <c r="H41" s="82"/>
      <c r="I41" s="82"/>
      <c r="J41" s="82"/>
    </row>
    <row r="42" spans="1:10" s="83" customFormat="1" ht="10.5" customHeight="1" x14ac:dyDescent="0.2">
      <c r="A42" s="84"/>
      <c r="B42" s="54"/>
      <c r="C42" s="30"/>
      <c r="D42" s="82"/>
      <c r="E42" s="2"/>
      <c r="F42" s="4"/>
      <c r="G42" s="5"/>
      <c r="H42" s="82"/>
      <c r="I42" s="82"/>
      <c r="J42" s="82"/>
    </row>
    <row r="43" spans="1:10" s="83" customFormat="1" ht="15" x14ac:dyDescent="0.2">
      <c r="A43" s="84"/>
      <c r="B43" s="54"/>
      <c r="C43" s="16" t="s">
        <v>12</v>
      </c>
      <c r="D43" s="1"/>
      <c r="E43" s="3"/>
      <c r="F43" s="3"/>
      <c r="G43" s="7">
        <f>SUM(G13:G42)</f>
        <v>0</v>
      </c>
      <c r="H43" s="82"/>
      <c r="I43" s="82"/>
      <c r="J43" s="82"/>
    </row>
    <row r="44" spans="1:10" s="83" customFormat="1" ht="15" x14ac:dyDescent="0.25">
      <c r="A44" s="84"/>
      <c r="B44" s="17"/>
      <c r="C44" s="21"/>
      <c r="D44" s="53"/>
      <c r="E44" s="67"/>
      <c r="F44" s="67"/>
      <c r="G44" s="24"/>
      <c r="H44" s="82"/>
      <c r="I44" s="82"/>
      <c r="J44" s="82"/>
    </row>
    <row r="45" spans="1:10" s="83" customFormat="1" ht="15" x14ac:dyDescent="0.25">
      <c r="A45" s="84"/>
      <c r="B45" s="29" t="s">
        <v>2</v>
      </c>
      <c r="C45" s="21" t="s">
        <v>30</v>
      </c>
      <c r="D45" s="53"/>
      <c r="E45" s="67"/>
      <c r="F45" s="61"/>
      <c r="G45" s="24"/>
      <c r="H45" s="82"/>
      <c r="I45" s="82"/>
      <c r="J45" s="82"/>
    </row>
    <row r="46" spans="1:10" s="83" customFormat="1" ht="15" x14ac:dyDescent="0.25">
      <c r="A46" s="84"/>
      <c r="B46" s="54"/>
      <c r="C46" s="21"/>
      <c r="D46" s="53"/>
      <c r="E46" s="67"/>
      <c r="F46" s="61"/>
      <c r="G46" s="24"/>
      <c r="H46" s="82"/>
      <c r="I46" s="82"/>
      <c r="J46" s="82"/>
    </row>
    <row r="47" spans="1:10" s="83" customFormat="1" ht="30" x14ac:dyDescent="0.25">
      <c r="A47" s="84"/>
      <c r="B47" s="54">
        <v>1</v>
      </c>
      <c r="C47" s="163" t="s">
        <v>32</v>
      </c>
      <c r="D47" s="160" t="s">
        <v>9</v>
      </c>
      <c r="E47" s="164">
        <v>199</v>
      </c>
      <c r="F47" s="162"/>
      <c r="G47" s="161">
        <f t="shared" ref="G47" si="3">F47*E47</f>
        <v>0</v>
      </c>
      <c r="H47" s="82"/>
      <c r="I47" s="82"/>
      <c r="J47" s="82"/>
    </row>
    <row r="48" spans="1:10" s="83" customFormat="1" ht="15" x14ac:dyDescent="0.25">
      <c r="A48" s="84"/>
      <c r="B48" s="54"/>
      <c r="C48" s="80" t="str">
        <f t="shared" ref="C48:C58" si="4">C27</f>
        <v>vodovod V1</v>
      </c>
      <c r="D48" s="53" t="s">
        <v>9</v>
      </c>
      <c r="E48" s="67">
        <v>15</v>
      </c>
      <c r="F48" s="76"/>
      <c r="G48" s="78"/>
      <c r="H48" s="82"/>
      <c r="I48" s="82"/>
      <c r="J48" s="82"/>
    </row>
    <row r="49" spans="1:10" s="83" customFormat="1" ht="15" x14ac:dyDescent="0.25">
      <c r="A49" s="84"/>
      <c r="B49" s="54"/>
      <c r="C49" s="80" t="str">
        <f t="shared" si="4"/>
        <v>vodovod V2</v>
      </c>
      <c r="D49" s="53" t="s">
        <v>9</v>
      </c>
      <c r="E49" s="67">
        <v>14</v>
      </c>
      <c r="F49" s="76"/>
      <c r="G49" s="78"/>
      <c r="H49" s="82"/>
      <c r="I49" s="82"/>
      <c r="J49" s="82"/>
    </row>
    <row r="50" spans="1:10" s="83" customFormat="1" ht="15" x14ac:dyDescent="0.25">
      <c r="A50" s="84"/>
      <c r="B50" s="54"/>
      <c r="C50" s="80" t="str">
        <f t="shared" si="4"/>
        <v>vodovod V3</v>
      </c>
      <c r="D50" s="53" t="s">
        <v>9</v>
      </c>
      <c r="E50" s="67">
        <v>6</v>
      </c>
      <c r="F50" s="76"/>
      <c r="G50" s="78"/>
      <c r="H50" s="82"/>
      <c r="I50" s="82"/>
      <c r="J50" s="82"/>
    </row>
    <row r="51" spans="1:10" s="83" customFormat="1" ht="15" x14ac:dyDescent="0.25">
      <c r="A51" s="84"/>
      <c r="B51" s="54"/>
      <c r="C51" s="80" t="str">
        <f t="shared" si="4"/>
        <v>vodovod V4</v>
      </c>
      <c r="D51" s="53" t="s">
        <v>9</v>
      </c>
      <c r="E51" s="67">
        <v>15</v>
      </c>
      <c r="F51" s="76"/>
      <c r="G51" s="78"/>
      <c r="H51" s="82"/>
      <c r="I51" s="82"/>
      <c r="J51" s="82"/>
    </row>
    <row r="52" spans="1:10" s="83" customFormat="1" ht="15" x14ac:dyDescent="0.25">
      <c r="A52" s="84"/>
      <c r="B52" s="54"/>
      <c r="C52" s="80" t="str">
        <f t="shared" si="4"/>
        <v>vodovod V5</v>
      </c>
      <c r="D52" s="53" t="s">
        <v>9</v>
      </c>
      <c r="E52" s="67">
        <v>5</v>
      </c>
      <c r="F52" s="76"/>
      <c r="G52" s="78"/>
      <c r="H52" s="82"/>
      <c r="I52" s="82"/>
      <c r="J52" s="82"/>
    </row>
    <row r="53" spans="1:10" s="83" customFormat="1" ht="15" x14ac:dyDescent="0.25">
      <c r="A53" s="84"/>
      <c r="B53" s="54"/>
      <c r="C53" s="80" t="str">
        <f t="shared" si="4"/>
        <v>vodovod V6</v>
      </c>
      <c r="D53" s="53" t="s">
        <v>9</v>
      </c>
      <c r="E53" s="67">
        <v>4</v>
      </c>
      <c r="F53" s="76"/>
      <c r="G53" s="78"/>
      <c r="H53" s="82"/>
      <c r="I53" s="82"/>
      <c r="J53" s="82"/>
    </row>
    <row r="54" spans="1:10" s="83" customFormat="1" ht="15" x14ac:dyDescent="0.25">
      <c r="A54" s="84"/>
      <c r="B54" s="54"/>
      <c r="C54" s="80" t="str">
        <f t="shared" si="4"/>
        <v>vodovod V7</v>
      </c>
      <c r="D54" s="53" t="s">
        <v>9</v>
      </c>
      <c r="E54" s="67">
        <v>13</v>
      </c>
      <c r="F54" s="76"/>
      <c r="G54" s="78"/>
      <c r="H54" s="82"/>
      <c r="I54" s="82"/>
      <c r="J54" s="82"/>
    </row>
    <row r="55" spans="1:10" s="83" customFormat="1" ht="15" x14ac:dyDescent="0.25">
      <c r="A55" s="84"/>
      <c r="B55" s="54"/>
      <c r="C55" s="80" t="str">
        <f t="shared" si="4"/>
        <v>vodovod V8</v>
      </c>
      <c r="D55" s="53" t="s">
        <v>9</v>
      </c>
      <c r="E55" s="67">
        <v>90</v>
      </c>
      <c r="F55" s="76"/>
      <c r="G55" s="78"/>
      <c r="H55" s="82"/>
      <c r="I55" s="82"/>
      <c r="J55" s="82"/>
    </row>
    <row r="56" spans="1:10" s="83" customFormat="1" ht="15" x14ac:dyDescent="0.25">
      <c r="A56" s="84"/>
      <c r="B56" s="54"/>
      <c r="C56" s="80" t="str">
        <f t="shared" si="4"/>
        <v>vodovod V9</v>
      </c>
      <c r="D56" s="53" t="s">
        <v>9</v>
      </c>
      <c r="E56" s="67">
        <v>16</v>
      </c>
      <c r="F56" s="76"/>
      <c r="G56" s="78"/>
      <c r="H56" s="82"/>
      <c r="I56" s="82"/>
      <c r="J56" s="82"/>
    </row>
    <row r="57" spans="1:10" s="83" customFormat="1" ht="15" x14ac:dyDescent="0.25">
      <c r="A57" s="84"/>
      <c r="B57" s="54"/>
      <c r="C57" s="80" t="str">
        <f t="shared" si="4"/>
        <v>vodovod V10</v>
      </c>
      <c r="D57" s="53" t="s">
        <v>9</v>
      </c>
      <c r="E57" s="67">
        <v>12</v>
      </c>
      <c r="F57" s="76"/>
      <c r="G57" s="78"/>
      <c r="H57" s="82"/>
      <c r="I57" s="82"/>
      <c r="J57" s="82"/>
    </row>
    <row r="58" spans="1:10" s="83" customFormat="1" ht="15" x14ac:dyDescent="0.25">
      <c r="A58" s="84"/>
      <c r="B58" s="54"/>
      <c r="C58" s="80" t="str">
        <f t="shared" si="4"/>
        <v>vodovod V11</v>
      </c>
      <c r="D58" s="53" t="s">
        <v>9</v>
      </c>
      <c r="E58" s="67">
        <v>9</v>
      </c>
      <c r="F58" s="76"/>
      <c r="G58" s="78"/>
      <c r="H58" s="82"/>
      <c r="I58" s="82"/>
      <c r="J58" s="82"/>
    </row>
    <row r="59" spans="1:10" s="83" customFormat="1" ht="15" x14ac:dyDescent="0.25">
      <c r="A59" s="84"/>
      <c r="B59" s="54"/>
      <c r="C59" s="80"/>
      <c r="D59" s="53"/>
      <c r="E59" s="67"/>
      <c r="F59" s="76"/>
      <c r="G59" s="78"/>
      <c r="H59" s="82"/>
      <c r="I59" s="82"/>
      <c r="J59" s="82"/>
    </row>
    <row r="60" spans="1:10" s="83" customFormat="1" ht="90" x14ac:dyDescent="0.25">
      <c r="A60" s="84"/>
      <c r="B60" s="54">
        <v>2</v>
      </c>
      <c r="C60" s="163" t="s">
        <v>41</v>
      </c>
      <c r="D60" s="160" t="s">
        <v>48</v>
      </c>
      <c r="E60" s="164">
        <v>2524</v>
      </c>
      <c r="F60" s="162"/>
      <c r="G60" s="161">
        <f t="shared" ref="G60" si="5">F60*E60</f>
        <v>0</v>
      </c>
      <c r="H60" s="82"/>
      <c r="I60" s="82"/>
      <c r="J60" s="82"/>
    </row>
    <row r="61" spans="1:10" s="83" customFormat="1" ht="18" x14ac:dyDescent="0.25">
      <c r="A61" s="84"/>
      <c r="B61" s="54"/>
      <c r="C61" s="80" t="str">
        <f t="shared" ref="C61:C71" si="6">C48</f>
        <v>vodovod V1</v>
      </c>
      <c r="D61" s="75" t="s">
        <v>48</v>
      </c>
      <c r="E61" s="67">
        <v>343</v>
      </c>
      <c r="F61" s="76"/>
      <c r="G61" s="78"/>
      <c r="H61" s="82"/>
      <c r="I61" s="82"/>
      <c r="J61" s="82"/>
    </row>
    <row r="62" spans="1:10" s="83" customFormat="1" ht="18" x14ac:dyDescent="0.25">
      <c r="A62" s="84"/>
      <c r="B62" s="54"/>
      <c r="C62" s="80" t="str">
        <f t="shared" si="6"/>
        <v>vodovod V2</v>
      </c>
      <c r="D62" s="75" t="s">
        <v>48</v>
      </c>
      <c r="E62" s="67">
        <v>488</v>
      </c>
      <c r="F62" s="76"/>
      <c r="G62" s="78"/>
      <c r="H62" s="82"/>
      <c r="I62" s="82"/>
      <c r="J62" s="82"/>
    </row>
    <row r="63" spans="1:10" s="83" customFormat="1" ht="18" x14ac:dyDescent="0.25">
      <c r="A63" s="84"/>
      <c r="B63" s="54"/>
      <c r="C63" s="80" t="str">
        <f t="shared" si="6"/>
        <v>vodovod V3</v>
      </c>
      <c r="D63" s="75" t="s">
        <v>48</v>
      </c>
      <c r="E63" s="67">
        <v>248</v>
      </c>
      <c r="F63" s="76"/>
      <c r="G63" s="78"/>
      <c r="H63" s="82"/>
      <c r="I63" s="82"/>
      <c r="J63" s="82"/>
    </row>
    <row r="64" spans="1:10" s="83" customFormat="1" ht="18" x14ac:dyDescent="0.25">
      <c r="A64" s="84"/>
      <c r="B64" s="54"/>
      <c r="C64" s="80" t="str">
        <f t="shared" si="6"/>
        <v>vodovod V4</v>
      </c>
      <c r="D64" s="75" t="s">
        <v>48</v>
      </c>
      <c r="E64" s="67">
        <v>261</v>
      </c>
      <c r="F64" s="76"/>
      <c r="G64" s="78"/>
      <c r="H64" s="82"/>
      <c r="I64" s="82"/>
      <c r="J64" s="82"/>
    </row>
    <row r="65" spans="1:10" s="83" customFormat="1" ht="18" x14ac:dyDescent="0.25">
      <c r="A65" s="84"/>
      <c r="B65" s="54"/>
      <c r="C65" s="80" t="str">
        <f t="shared" si="6"/>
        <v>vodovod V5</v>
      </c>
      <c r="D65" s="75" t="s">
        <v>48</v>
      </c>
      <c r="E65" s="67">
        <v>168</v>
      </c>
      <c r="F65" s="76"/>
      <c r="G65" s="78"/>
      <c r="H65" s="82"/>
      <c r="I65" s="82"/>
      <c r="J65" s="82"/>
    </row>
    <row r="66" spans="1:10" s="83" customFormat="1" ht="18" x14ac:dyDescent="0.25">
      <c r="A66" s="84"/>
      <c r="B66" s="54"/>
      <c r="C66" s="80" t="str">
        <f t="shared" si="6"/>
        <v>vodovod V6</v>
      </c>
      <c r="D66" s="75" t="s">
        <v>48</v>
      </c>
      <c r="E66" s="67">
        <v>245</v>
      </c>
      <c r="F66" s="76"/>
      <c r="G66" s="78"/>
      <c r="H66" s="82"/>
      <c r="I66" s="82"/>
      <c r="J66" s="82"/>
    </row>
    <row r="67" spans="1:10" s="83" customFormat="1" ht="18" x14ac:dyDescent="0.25">
      <c r="A67" s="84"/>
      <c r="B67" s="54"/>
      <c r="C67" s="80" t="str">
        <f t="shared" si="6"/>
        <v>vodovod V7</v>
      </c>
      <c r="D67" s="75" t="s">
        <v>48</v>
      </c>
      <c r="E67" s="67">
        <v>226</v>
      </c>
      <c r="F67" s="76"/>
      <c r="G67" s="78"/>
      <c r="H67" s="82"/>
      <c r="I67" s="82"/>
      <c r="J67" s="82"/>
    </row>
    <row r="68" spans="1:10" s="83" customFormat="1" ht="18" x14ac:dyDescent="0.25">
      <c r="A68" s="84"/>
      <c r="B68" s="54"/>
      <c r="C68" s="80" t="str">
        <f t="shared" si="6"/>
        <v>vodovod V8</v>
      </c>
      <c r="D68" s="75" t="s">
        <v>48</v>
      </c>
      <c r="E68" s="67">
        <v>265</v>
      </c>
      <c r="F68" s="76"/>
      <c r="G68" s="78"/>
      <c r="H68" s="82"/>
      <c r="I68" s="82"/>
      <c r="J68" s="82"/>
    </row>
    <row r="69" spans="1:10" s="83" customFormat="1" ht="18" x14ac:dyDescent="0.25">
      <c r="A69" s="84"/>
      <c r="B69" s="54"/>
      <c r="C69" s="80" t="str">
        <f t="shared" si="6"/>
        <v>vodovod V9</v>
      </c>
      <c r="D69" s="75" t="s">
        <v>48</v>
      </c>
      <c r="E69" s="67">
        <v>227</v>
      </c>
      <c r="F69" s="76"/>
      <c r="G69" s="78"/>
      <c r="H69" s="82"/>
      <c r="I69" s="82"/>
      <c r="J69" s="82"/>
    </row>
    <row r="70" spans="1:10" s="83" customFormat="1" ht="18" x14ac:dyDescent="0.25">
      <c r="A70" s="84"/>
      <c r="B70" s="54"/>
      <c r="C70" s="80" t="str">
        <f t="shared" si="6"/>
        <v>vodovod V10</v>
      </c>
      <c r="D70" s="75" t="s">
        <v>48</v>
      </c>
      <c r="E70" s="67">
        <v>23</v>
      </c>
      <c r="F70" s="76"/>
      <c r="G70" s="78"/>
      <c r="H70" s="82"/>
      <c r="I70" s="82"/>
      <c r="J70" s="82"/>
    </row>
    <row r="71" spans="1:10" s="83" customFormat="1" ht="18" x14ac:dyDescent="0.25">
      <c r="A71" s="84"/>
      <c r="B71" s="54"/>
      <c r="C71" s="80" t="str">
        <f t="shared" si="6"/>
        <v>vodovod V11</v>
      </c>
      <c r="D71" s="75" t="s">
        <v>48</v>
      </c>
      <c r="E71" s="67">
        <v>30</v>
      </c>
      <c r="F71" s="76"/>
      <c r="G71" s="78"/>
      <c r="H71" s="82"/>
      <c r="I71" s="82"/>
      <c r="J71" s="82"/>
    </row>
    <row r="72" spans="1:10" s="83" customFormat="1" ht="15" x14ac:dyDescent="0.25">
      <c r="A72" s="84"/>
      <c r="B72" s="54"/>
      <c r="C72" s="73"/>
      <c r="D72" s="53"/>
      <c r="E72" s="67"/>
      <c r="F72" s="76"/>
      <c r="G72" s="78"/>
      <c r="H72" s="82"/>
      <c r="I72" s="82"/>
      <c r="J72" s="82"/>
    </row>
    <row r="73" spans="1:10" s="83" customFormat="1" ht="60" x14ac:dyDescent="0.25">
      <c r="A73" s="84"/>
      <c r="B73" s="54">
        <v>3</v>
      </c>
      <c r="C73" s="163" t="s">
        <v>83</v>
      </c>
      <c r="D73" s="160" t="s">
        <v>48</v>
      </c>
      <c r="E73" s="164">
        <v>54.5</v>
      </c>
      <c r="F73" s="162"/>
      <c r="G73" s="161">
        <f t="shared" ref="G73" si="7">F73*E73</f>
        <v>0</v>
      </c>
      <c r="H73" s="82"/>
      <c r="I73" s="82"/>
      <c r="J73" s="82"/>
    </row>
    <row r="74" spans="1:10" s="83" customFormat="1" ht="18" x14ac:dyDescent="0.25">
      <c r="A74" s="84"/>
      <c r="B74" s="54"/>
      <c r="C74" s="80" t="str">
        <f t="shared" ref="C74:C84" si="8">C61</f>
        <v>vodovod V1</v>
      </c>
      <c r="D74" s="75" t="s">
        <v>48</v>
      </c>
      <c r="E74" s="67">
        <v>7</v>
      </c>
      <c r="F74" s="76"/>
      <c r="G74" s="78"/>
      <c r="H74" s="82"/>
      <c r="I74" s="82"/>
      <c r="J74" s="82"/>
    </row>
    <row r="75" spans="1:10" s="83" customFormat="1" ht="18" x14ac:dyDescent="0.25">
      <c r="A75" s="84"/>
      <c r="B75" s="54"/>
      <c r="C75" s="80" t="str">
        <f t="shared" si="8"/>
        <v>vodovod V2</v>
      </c>
      <c r="D75" s="75" t="s">
        <v>48</v>
      </c>
      <c r="E75" s="67">
        <v>10</v>
      </c>
      <c r="F75" s="76"/>
      <c r="G75" s="78"/>
      <c r="H75" s="82"/>
      <c r="I75" s="82"/>
      <c r="J75" s="82"/>
    </row>
    <row r="76" spans="1:10" s="83" customFormat="1" ht="18" x14ac:dyDescent="0.25">
      <c r="A76" s="84"/>
      <c r="B76" s="54"/>
      <c r="C76" s="80" t="str">
        <f t="shared" si="8"/>
        <v>vodovod V3</v>
      </c>
      <c r="D76" s="75" t="s">
        <v>48</v>
      </c>
      <c r="E76" s="67">
        <v>5</v>
      </c>
      <c r="F76" s="76"/>
      <c r="G76" s="78"/>
      <c r="H76" s="82"/>
      <c r="I76" s="82"/>
      <c r="J76" s="82"/>
    </row>
    <row r="77" spans="1:10" s="83" customFormat="1" ht="18" x14ac:dyDescent="0.25">
      <c r="A77" s="84"/>
      <c r="B77" s="54"/>
      <c r="C77" s="80" t="str">
        <f t="shared" si="8"/>
        <v>vodovod V4</v>
      </c>
      <c r="D77" s="75" t="s">
        <v>48</v>
      </c>
      <c r="E77" s="67">
        <v>5.5</v>
      </c>
      <c r="F77" s="76"/>
      <c r="G77" s="78"/>
      <c r="H77" s="82"/>
      <c r="I77" s="82"/>
      <c r="J77" s="82"/>
    </row>
    <row r="78" spans="1:10" s="83" customFormat="1" ht="18" x14ac:dyDescent="0.25">
      <c r="A78" s="84"/>
      <c r="B78" s="54"/>
      <c r="C78" s="80" t="str">
        <f t="shared" si="8"/>
        <v>vodovod V5</v>
      </c>
      <c r="D78" s="75" t="s">
        <v>48</v>
      </c>
      <c r="E78" s="67">
        <v>4</v>
      </c>
      <c r="F78" s="76"/>
      <c r="G78" s="78"/>
      <c r="H78" s="82"/>
      <c r="I78" s="82"/>
      <c r="J78" s="82"/>
    </row>
    <row r="79" spans="1:10" s="83" customFormat="1" ht="18" x14ac:dyDescent="0.25">
      <c r="A79" s="84"/>
      <c r="B79" s="54"/>
      <c r="C79" s="80" t="str">
        <f t="shared" si="8"/>
        <v>vodovod V6</v>
      </c>
      <c r="D79" s="75" t="s">
        <v>48</v>
      </c>
      <c r="E79" s="67">
        <v>5</v>
      </c>
      <c r="F79" s="76"/>
      <c r="G79" s="78"/>
      <c r="H79" s="82"/>
      <c r="I79" s="82"/>
      <c r="J79" s="82"/>
    </row>
    <row r="80" spans="1:10" s="83" customFormat="1" ht="18" x14ac:dyDescent="0.25">
      <c r="A80" s="84"/>
      <c r="B80" s="54"/>
      <c r="C80" s="80" t="str">
        <f t="shared" si="8"/>
        <v>vodovod V7</v>
      </c>
      <c r="D80" s="75" t="s">
        <v>48</v>
      </c>
      <c r="E80" s="67">
        <v>5</v>
      </c>
      <c r="F80" s="76"/>
      <c r="G80" s="78"/>
      <c r="H80" s="82"/>
      <c r="I80" s="82"/>
      <c r="J80" s="82"/>
    </row>
    <row r="81" spans="1:10" s="83" customFormat="1" ht="18" x14ac:dyDescent="0.25">
      <c r="A81" s="84"/>
      <c r="B81" s="54"/>
      <c r="C81" s="80" t="str">
        <f t="shared" si="8"/>
        <v>vodovod V8</v>
      </c>
      <c r="D81" s="75" t="s">
        <v>48</v>
      </c>
      <c r="E81" s="67">
        <v>6</v>
      </c>
      <c r="F81" s="76"/>
      <c r="G81" s="78"/>
      <c r="H81" s="82"/>
      <c r="I81" s="82"/>
      <c r="J81" s="82"/>
    </row>
    <row r="82" spans="1:10" s="83" customFormat="1" ht="18" x14ac:dyDescent="0.25">
      <c r="A82" s="84"/>
      <c r="B82" s="54"/>
      <c r="C82" s="80" t="str">
        <f t="shared" si="8"/>
        <v>vodovod V9</v>
      </c>
      <c r="D82" s="75" t="s">
        <v>48</v>
      </c>
      <c r="E82" s="67">
        <v>5</v>
      </c>
      <c r="F82" s="76"/>
      <c r="G82" s="78"/>
      <c r="H82" s="82"/>
      <c r="I82" s="82"/>
      <c r="J82" s="82"/>
    </row>
    <row r="83" spans="1:10" s="83" customFormat="1" ht="18" x14ac:dyDescent="0.25">
      <c r="A83" s="84"/>
      <c r="B83" s="54"/>
      <c r="C83" s="80" t="str">
        <f t="shared" si="8"/>
        <v>vodovod V10</v>
      </c>
      <c r="D83" s="75" t="s">
        <v>48</v>
      </c>
      <c r="E83" s="67">
        <v>1</v>
      </c>
      <c r="F83" s="76"/>
      <c r="G83" s="78"/>
      <c r="H83" s="82"/>
      <c r="I83" s="82"/>
      <c r="J83" s="82"/>
    </row>
    <row r="84" spans="1:10" s="83" customFormat="1" ht="18" x14ac:dyDescent="0.25">
      <c r="A84" s="84"/>
      <c r="B84" s="54"/>
      <c r="C84" s="80" t="str">
        <f t="shared" si="8"/>
        <v>vodovod V11</v>
      </c>
      <c r="D84" s="75" t="s">
        <v>48</v>
      </c>
      <c r="E84" s="67">
        <v>1</v>
      </c>
      <c r="F84" s="76"/>
      <c r="G84" s="78"/>
      <c r="H84" s="82"/>
      <c r="I84" s="82"/>
      <c r="J84" s="82"/>
    </row>
    <row r="85" spans="1:10" s="83" customFormat="1" ht="15" x14ac:dyDescent="0.25">
      <c r="A85" s="84"/>
      <c r="B85" s="54"/>
      <c r="C85" s="73"/>
      <c r="D85" s="22"/>
      <c r="E85" s="67"/>
      <c r="F85" s="76"/>
      <c r="G85" s="78"/>
      <c r="H85" s="82"/>
      <c r="I85" s="82"/>
      <c r="J85" s="82"/>
    </row>
    <row r="86" spans="1:10" s="83" customFormat="1" x14ac:dyDescent="0.2">
      <c r="A86" s="84"/>
      <c r="B86" s="17"/>
      <c r="C86" s="16" t="s">
        <v>31</v>
      </c>
      <c r="D86" s="1"/>
      <c r="E86" s="3"/>
      <c r="F86" s="3"/>
      <c r="G86" s="7">
        <f>SUM(G47:G85)</f>
        <v>0</v>
      </c>
      <c r="H86" s="82"/>
      <c r="I86" s="82"/>
      <c r="J86" s="82"/>
    </row>
    <row r="87" spans="1:10" s="83" customFormat="1" ht="15" x14ac:dyDescent="0.25">
      <c r="A87" s="84"/>
      <c r="B87" s="17"/>
      <c r="C87" s="21"/>
      <c r="D87" s="22"/>
      <c r="E87" s="67"/>
      <c r="F87" s="67"/>
      <c r="G87" s="78"/>
      <c r="H87" s="82"/>
      <c r="I87" s="82"/>
      <c r="J87" s="82"/>
    </row>
    <row r="88" spans="1:10" s="83" customFormat="1" ht="15" x14ac:dyDescent="0.25">
      <c r="A88" s="84"/>
      <c r="B88" s="29" t="s">
        <v>4</v>
      </c>
      <c r="C88" s="11" t="s">
        <v>11</v>
      </c>
      <c r="D88" s="82"/>
      <c r="E88" s="2"/>
      <c r="F88" s="2"/>
      <c r="G88" s="78"/>
      <c r="H88" s="82"/>
      <c r="I88" s="82"/>
      <c r="J88" s="82"/>
    </row>
    <row r="89" spans="1:10" s="83" customFormat="1" ht="15" x14ac:dyDescent="0.25">
      <c r="A89" s="84"/>
      <c r="B89" s="55"/>
      <c r="C89" s="11"/>
      <c r="D89" s="82"/>
      <c r="E89" s="2"/>
      <c r="F89" s="2"/>
      <c r="G89" s="78"/>
      <c r="H89" s="82"/>
      <c r="I89" s="82"/>
      <c r="J89" s="82"/>
    </row>
    <row r="90" spans="1:10" s="83" customFormat="1" ht="31.5" customHeight="1" x14ac:dyDescent="0.25">
      <c r="A90" s="84"/>
      <c r="B90" s="54">
        <v>1</v>
      </c>
      <c r="C90" s="73" t="s">
        <v>293</v>
      </c>
      <c r="D90" s="75"/>
      <c r="E90" s="78"/>
      <c r="F90" s="76"/>
      <c r="G90" s="78"/>
      <c r="H90" s="82"/>
      <c r="I90" s="82"/>
      <c r="J90" s="82"/>
    </row>
    <row r="91" spans="1:10" s="83" customFormat="1" ht="15" x14ac:dyDescent="0.25">
      <c r="A91" s="84"/>
      <c r="B91" s="54"/>
      <c r="C91" s="77" t="s">
        <v>288</v>
      </c>
      <c r="D91" s="75" t="s">
        <v>19</v>
      </c>
      <c r="E91" s="78">
        <v>22</v>
      </c>
      <c r="F91" s="76"/>
      <c r="G91" s="78">
        <f t="shared" ref="G91:G92" si="9">F91*E91</f>
        <v>0</v>
      </c>
      <c r="H91" s="82"/>
      <c r="I91" s="82"/>
      <c r="J91" s="82"/>
    </row>
    <row r="92" spans="1:10" s="83" customFormat="1" ht="15" x14ac:dyDescent="0.25">
      <c r="A92" s="84"/>
      <c r="B92" s="54"/>
      <c r="C92" s="77" t="s">
        <v>289</v>
      </c>
      <c r="D92" s="75" t="s">
        <v>19</v>
      </c>
      <c r="E92" s="78">
        <v>24</v>
      </c>
      <c r="F92" s="76"/>
      <c r="G92" s="78">
        <f t="shared" si="9"/>
        <v>0</v>
      </c>
      <c r="H92" s="82"/>
      <c r="I92" s="82"/>
      <c r="J92" s="82"/>
    </row>
    <row r="93" spans="1:10" ht="15" x14ac:dyDescent="0.25">
      <c r="B93" s="54"/>
      <c r="G93" s="78"/>
    </row>
    <row r="94" spans="1:10" ht="90" x14ac:dyDescent="0.25">
      <c r="B94" s="54">
        <v>2</v>
      </c>
      <c r="C94" s="77" t="s">
        <v>294</v>
      </c>
      <c r="D94" s="46"/>
      <c r="E94" s="47"/>
      <c r="F94" s="48"/>
      <c r="G94" s="78"/>
    </row>
    <row r="95" spans="1:10" ht="18" x14ac:dyDescent="0.25">
      <c r="B95" s="54"/>
      <c r="C95" s="159" t="s">
        <v>468</v>
      </c>
      <c r="D95" s="160" t="s">
        <v>47</v>
      </c>
      <c r="E95" s="161">
        <v>2197</v>
      </c>
      <c r="F95" s="162"/>
      <c r="G95" s="161">
        <f t="shared" ref="G95" si="10">F95*E95</f>
        <v>0</v>
      </c>
    </row>
    <row r="96" spans="1:10" ht="18" x14ac:dyDescent="0.25">
      <c r="B96" s="54"/>
      <c r="C96" s="80" t="str">
        <f t="shared" ref="C96:C106" si="11">C74</f>
        <v>vodovod V1</v>
      </c>
      <c r="D96" s="75" t="s">
        <v>47</v>
      </c>
      <c r="E96" s="78">
        <v>296.10000000000002</v>
      </c>
      <c r="F96" s="64"/>
      <c r="G96" s="61"/>
    </row>
    <row r="97" spans="2:8" ht="18" x14ac:dyDescent="0.25">
      <c r="B97" s="54"/>
      <c r="C97" s="80" t="str">
        <f t="shared" si="11"/>
        <v>vodovod V2</v>
      </c>
      <c r="D97" s="75" t="s">
        <v>47</v>
      </c>
      <c r="E97" s="78">
        <v>260.10000000000002</v>
      </c>
      <c r="F97" s="64"/>
      <c r="G97" s="61"/>
    </row>
    <row r="98" spans="2:8" ht="18" x14ac:dyDescent="0.25">
      <c r="B98" s="54"/>
      <c r="C98" s="80" t="str">
        <f t="shared" si="11"/>
        <v>vodovod V3</v>
      </c>
      <c r="D98" s="75" t="s">
        <v>47</v>
      </c>
      <c r="E98" s="78">
        <v>212.4</v>
      </c>
      <c r="F98" s="64"/>
      <c r="G98" s="61"/>
    </row>
    <row r="99" spans="2:8" ht="18" x14ac:dyDescent="0.25">
      <c r="B99" s="54"/>
      <c r="C99" s="80" t="str">
        <f t="shared" si="11"/>
        <v>vodovod V4</v>
      </c>
      <c r="D99" s="75" t="s">
        <v>47</v>
      </c>
      <c r="E99" s="78">
        <v>142.19999999999999</v>
      </c>
      <c r="F99" s="64"/>
      <c r="G99" s="61"/>
    </row>
    <row r="100" spans="2:8" ht="18" x14ac:dyDescent="0.25">
      <c r="B100" s="54"/>
      <c r="C100" s="80" t="str">
        <f t="shared" si="11"/>
        <v>vodovod V5</v>
      </c>
      <c r="D100" s="75" t="s">
        <v>47</v>
      </c>
      <c r="E100" s="78">
        <v>121.5</v>
      </c>
      <c r="F100" s="64"/>
      <c r="G100" s="61"/>
    </row>
    <row r="101" spans="2:8" ht="18" x14ac:dyDescent="0.25">
      <c r="B101" s="54"/>
      <c r="C101" s="80" t="str">
        <f t="shared" si="11"/>
        <v>vodovod V6</v>
      </c>
      <c r="D101" s="75" t="s">
        <v>47</v>
      </c>
      <c r="E101" s="78">
        <v>234</v>
      </c>
      <c r="F101" s="64"/>
      <c r="G101" s="61"/>
    </row>
    <row r="102" spans="2:8" ht="18" x14ac:dyDescent="0.25">
      <c r="B102" s="54"/>
      <c r="C102" s="80" t="str">
        <f t="shared" si="11"/>
        <v>vodovod V7</v>
      </c>
      <c r="D102" s="75" t="s">
        <v>47</v>
      </c>
      <c r="E102" s="78">
        <v>164.7</v>
      </c>
      <c r="F102" s="64"/>
      <c r="G102" s="61"/>
    </row>
    <row r="103" spans="2:8" ht="18" x14ac:dyDescent="0.25">
      <c r="B103" s="54"/>
      <c r="C103" s="80" t="str">
        <f t="shared" si="11"/>
        <v>vodovod V8</v>
      </c>
      <c r="D103" s="75" t="s">
        <v>47</v>
      </c>
      <c r="E103" s="78">
        <v>129.6</v>
      </c>
      <c r="F103" s="64"/>
      <c r="G103" s="61"/>
    </row>
    <row r="104" spans="2:8" ht="18" x14ac:dyDescent="0.25">
      <c r="B104" s="54"/>
      <c r="C104" s="80" t="str">
        <f t="shared" si="11"/>
        <v>vodovod V9</v>
      </c>
      <c r="D104" s="75" t="s">
        <v>47</v>
      </c>
      <c r="E104" s="78">
        <v>579.6</v>
      </c>
      <c r="F104" s="64"/>
      <c r="G104" s="61"/>
    </row>
    <row r="105" spans="2:8" ht="18" x14ac:dyDescent="0.25">
      <c r="B105" s="54"/>
      <c r="C105" s="80" t="str">
        <f t="shared" si="11"/>
        <v>vodovod V10</v>
      </c>
      <c r="D105" s="75" t="s">
        <v>47</v>
      </c>
      <c r="E105" s="78">
        <v>5.9</v>
      </c>
      <c r="F105" s="64"/>
      <c r="G105" s="61"/>
    </row>
    <row r="106" spans="2:8" ht="18" x14ac:dyDescent="0.25">
      <c r="B106" s="54"/>
      <c r="C106" s="80" t="str">
        <f t="shared" si="11"/>
        <v>vodovod V11</v>
      </c>
      <c r="D106" s="75" t="s">
        <v>47</v>
      </c>
      <c r="E106" s="78">
        <v>50.9</v>
      </c>
      <c r="F106" s="64"/>
      <c r="G106" s="61"/>
    </row>
    <row r="107" spans="2:8" ht="15" x14ac:dyDescent="0.25">
      <c r="B107" s="54"/>
      <c r="C107" s="77"/>
      <c r="D107" s="75"/>
      <c r="E107" s="78"/>
      <c r="F107" s="76"/>
      <c r="G107" s="78"/>
      <c r="H107" s="83"/>
    </row>
    <row r="108" spans="2:8" ht="18" x14ac:dyDescent="0.25">
      <c r="B108" s="54"/>
      <c r="C108" s="159" t="s">
        <v>50</v>
      </c>
      <c r="D108" s="160" t="s">
        <v>47</v>
      </c>
      <c r="E108" s="161">
        <v>243.99999999999994</v>
      </c>
      <c r="F108" s="162"/>
      <c r="G108" s="161">
        <f t="shared" ref="G108" si="12">F108*E108</f>
        <v>0</v>
      </c>
      <c r="H108" s="83"/>
    </row>
    <row r="109" spans="2:8" ht="18" x14ac:dyDescent="0.25">
      <c r="B109" s="54"/>
      <c r="C109" s="80" t="str">
        <f>C96</f>
        <v>vodovod V1</v>
      </c>
      <c r="D109" s="75" t="s">
        <v>47</v>
      </c>
      <c r="E109" s="78">
        <v>32.899999999999977</v>
      </c>
      <c r="F109" s="64"/>
      <c r="G109" s="61"/>
      <c r="H109" s="83"/>
    </row>
    <row r="110" spans="2:8" ht="18" x14ac:dyDescent="0.25">
      <c r="B110" s="54"/>
      <c r="C110" s="80" t="str">
        <f t="shared" ref="C110:C119" si="13">C97</f>
        <v>vodovod V2</v>
      </c>
      <c r="D110" s="75" t="s">
        <v>47</v>
      </c>
      <c r="E110" s="78">
        <v>28.899999999999977</v>
      </c>
      <c r="F110" s="64"/>
      <c r="G110" s="61"/>
      <c r="H110" s="83"/>
    </row>
    <row r="111" spans="2:8" ht="18" x14ac:dyDescent="0.25">
      <c r="B111" s="54"/>
      <c r="C111" s="80" t="str">
        <f t="shared" si="13"/>
        <v>vodovod V3</v>
      </c>
      <c r="D111" s="75" t="s">
        <v>47</v>
      </c>
      <c r="E111" s="78">
        <v>23.599999999999994</v>
      </c>
      <c r="F111" s="64"/>
      <c r="G111" s="61"/>
      <c r="H111" s="83"/>
    </row>
    <row r="112" spans="2:8" ht="18" x14ac:dyDescent="0.25">
      <c r="B112" s="54"/>
      <c r="C112" s="80" t="str">
        <f t="shared" si="13"/>
        <v>vodovod V4</v>
      </c>
      <c r="D112" s="75" t="s">
        <v>47</v>
      </c>
      <c r="E112" s="78">
        <v>15.800000000000011</v>
      </c>
      <c r="F112" s="64"/>
      <c r="G112" s="61"/>
      <c r="H112" s="83"/>
    </row>
    <row r="113" spans="2:8" ht="18" x14ac:dyDescent="0.25">
      <c r="B113" s="54"/>
      <c r="C113" s="80" t="str">
        <f t="shared" si="13"/>
        <v>vodovod V5</v>
      </c>
      <c r="D113" s="75" t="s">
        <v>47</v>
      </c>
      <c r="E113" s="78">
        <v>13.5</v>
      </c>
      <c r="F113" s="64"/>
      <c r="G113" s="61"/>
      <c r="H113" s="83"/>
    </row>
    <row r="114" spans="2:8" ht="18" x14ac:dyDescent="0.25">
      <c r="B114" s="54"/>
      <c r="C114" s="80" t="str">
        <f t="shared" si="13"/>
        <v>vodovod V6</v>
      </c>
      <c r="D114" s="75" t="s">
        <v>47</v>
      </c>
      <c r="E114" s="78">
        <v>26</v>
      </c>
      <c r="F114" s="64"/>
      <c r="G114" s="61"/>
      <c r="H114" s="83"/>
    </row>
    <row r="115" spans="2:8" ht="18" x14ac:dyDescent="0.25">
      <c r="B115" s="54"/>
      <c r="C115" s="80" t="str">
        <f t="shared" si="13"/>
        <v>vodovod V7</v>
      </c>
      <c r="D115" s="75" t="s">
        <v>47</v>
      </c>
      <c r="E115" s="78">
        <v>18.300000000000011</v>
      </c>
      <c r="F115" s="64"/>
      <c r="G115" s="61"/>
      <c r="H115" s="83"/>
    </row>
    <row r="116" spans="2:8" ht="18" x14ac:dyDescent="0.25">
      <c r="B116" s="54"/>
      <c r="C116" s="80" t="str">
        <f t="shared" si="13"/>
        <v>vodovod V8</v>
      </c>
      <c r="D116" s="75" t="s">
        <v>47</v>
      </c>
      <c r="E116" s="78">
        <v>14.400000000000006</v>
      </c>
      <c r="F116" s="64"/>
      <c r="G116" s="61"/>
      <c r="H116" s="83"/>
    </row>
    <row r="117" spans="2:8" ht="18" x14ac:dyDescent="0.25">
      <c r="B117" s="54"/>
      <c r="C117" s="80" t="str">
        <f t="shared" si="13"/>
        <v>vodovod V9</v>
      </c>
      <c r="D117" s="75" t="s">
        <v>47</v>
      </c>
      <c r="E117" s="78">
        <v>64.399999999999977</v>
      </c>
      <c r="F117" s="64"/>
      <c r="G117" s="61"/>
      <c r="H117" s="83"/>
    </row>
    <row r="118" spans="2:8" ht="18" x14ac:dyDescent="0.25">
      <c r="B118" s="54"/>
      <c r="C118" s="80" t="str">
        <f t="shared" si="13"/>
        <v>vodovod V10</v>
      </c>
      <c r="D118" s="75" t="s">
        <v>47</v>
      </c>
      <c r="E118" s="78">
        <v>0.59999999999999964</v>
      </c>
      <c r="F118" s="64"/>
      <c r="G118" s="61"/>
      <c r="H118" s="83"/>
    </row>
    <row r="119" spans="2:8" ht="18" x14ac:dyDescent="0.25">
      <c r="B119" s="54"/>
      <c r="C119" s="80" t="str">
        <f t="shared" si="13"/>
        <v>vodovod V11</v>
      </c>
      <c r="D119" s="75" t="s">
        <v>47</v>
      </c>
      <c r="E119" s="78">
        <v>5.6000000000000014</v>
      </c>
      <c r="F119" s="64"/>
      <c r="G119" s="61"/>
      <c r="H119" s="83"/>
    </row>
    <row r="120" spans="2:8" ht="15" x14ac:dyDescent="0.25">
      <c r="B120" s="54"/>
      <c r="C120" s="77"/>
      <c r="D120" s="75"/>
      <c r="E120" s="78"/>
      <c r="F120" s="76"/>
      <c r="G120" s="78"/>
      <c r="H120" s="83"/>
    </row>
    <row r="121" spans="2:8" ht="60" x14ac:dyDescent="0.25">
      <c r="B121" s="54">
        <v>3</v>
      </c>
      <c r="C121" s="77" t="s">
        <v>295</v>
      </c>
      <c r="D121" s="75"/>
      <c r="E121" s="78"/>
      <c r="F121" s="76"/>
      <c r="G121" s="78"/>
      <c r="H121" s="83"/>
    </row>
    <row r="122" spans="2:8" ht="60" x14ac:dyDescent="0.25">
      <c r="B122" s="54"/>
      <c r="C122" s="85" t="s">
        <v>277</v>
      </c>
      <c r="D122" s="75"/>
      <c r="E122" s="78"/>
      <c r="F122" s="76"/>
      <c r="G122" s="78"/>
      <c r="H122" s="83"/>
    </row>
    <row r="123" spans="2:8" ht="15" x14ac:dyDescent="0.25">
      <c r="B123" s="54"/>
      <c r="C123" s="57" t="s">
        <v>492</v>
      </c>
      <c r="D123" s="53"/>
      <c r="E123" s="61"/>
      <c r="F123" s="36"/>
      <c r="G123" s="61"/>
      <c r="H123" s="83"/>
    </row>
    <row r="124" spans="2:8" ht="18" x14ac:dyDescent="0.25">
      <c r="B124" s="54"/>
      <c r="C124" s="73" t="str">
        <f>C91</f>
        <v>vodovod V8</v>
      </c>
      <c r="D124" s="75" t="s">
        <v>47</v>
      </c>
      <c r="E124" s="78">
        <v>90.9</v>
      </c>
      <c r="F124" s="36"/>
      <c r="G124" s="61">
        <f t="shared" ref="G124:G125" si="14">F124*E124</f>
        <v>0</v>
      </c>
      <c r="H124" s="83"/>
    </row>
    <row r="125" spans="2:8" ht="18" x14ac:dyDescent="0.25">
      <c r="B125" s="54"/>
      <c r="C125" s="73" t="str">
        <f>C92</f>
        <v>vodovod V9</v>
      </c>
      <c r="D125" s="75" t="s">
        <v>47</v>
      </c>
      <c r="E125" s="78">
        <v>102.6</v>
      </c>
      <c r="F125" s="36"/>
      <c r="G125" s="61">
        <f t="shared" si="14"/>
        <v>0</v>
      </c>
      <c r="H125" s="83"/>
    </row>
    <row r="126" spans="2:8" ht="15" x14ac:dyDescent="0.25">
      <c r="B126" s="54"/>
      <c r="C126" s="45"/>
      <c r="D126" s="75"/>
      <c r="E126" s="78"/>
      <c r="F126" s="36"/>
      <c r="G126" s="78"/>
      <c r="H126" s="83"/>
    </row>
    <row r="127" spans="2:8" ht="15" x14ac:dyDescent="0.25">
      <c r="B127" s="54"/>
      <c r="C127" s="57" t="s">
        <v>50</v>
      </c>
      <c r="D127" s="53"/>
      <c r="E127" s="61"/>
      <c r="F127" s="36"/>
      <c r="G127" s="61"/>
      <c r="H127" s="83"/>
    </row>
    <row r="128" spans="2:8" ht="18" x14ac:dyDescent="0.25">
      <c r="B128" s="54"/>
      <c r="C128" s="73" t="str">
        <f>C124</f>
        <v>vodovod V8</v>
      </c>
      <c r="D128" s="75" t="s">
        <v>47</v>
      </c>
      <c r="E128" s="78">
        <v>10.099999999999994</v>
      </c>
      <c r="F128" s="36"/>
      <c r="G128" s="61">
        <f t="shared" ref="G128:G129" si="15">F128*E128</f>
        <v>0</v>
      </c>
      <c r="H128" s="83"/>
    </row>
    <row r="129" spans="2:8" ht="18" x14ac:dyDescent="0.25">
      <c r="B129" s="54"/>
      <c r="C129" s="73" t="str">
        <f>C125</f>
        <v>vodovod V9</v>
      </c>
      <c r="D129" s="75" t="s">
        <v>47</v>
      </c>
      <c r="E129" s="78">
        <v>11.400000000000006</v>
      </c>
      <c r="F129" s="36"/>
      <c r="G129" s="61">
        <f t="shared" si="15"/>
        <v>0</v>
      </c>
      <c r="H129" s="83"/>
    </row>
    <row r="130" spans="2:8" ht="15" x14ac:dyDescent="0.25">
      <c r="B130" s="54"/>
      <c r="C130" s="77"/>
      <c r="D130" s="75"/>
      <c r="E130" s="78"/>
      <c r="F130" s="36"/>
      <c r="G130" s="78"/>
      <c r="H130" s="83"/>
    </row>
    <row r="131" spans="2:8" ht="18" x14ac:dyDescent="0.25">
      <c r="B131" s="54">
        <v>4</v>
      </c>
      <c r="C131" s="159" t="s">
        <v>296</v>
      </c>
      <c r="D131" s="160" t="s">
        <v>48</v>
      </c>
      <c r="E131" s="161">
        <v>1813.5</v>
      </c>
      <c r="F131" s="162"/>
      <c r="G131" s="161">
        <f t="shared" ref="G131:G144" si="16">F131*E131</f>
        <v>0</v>
      </c>
    </row>
    <row r="132" spans="2:8" ht="18" x14ac:dyDescent="0.25">
      <c r="B132" s="54"/>
      <c r="C132" s="80" t="str">
        <f t="shared" ref="C132:C142" si="17">C74</f>
        <v>vodovod V1</v>
      </c>
      <c r="D132" s="75" t="s">
        <v>48</v>
      </c>
      <c r="E132" s="78">
        <v>240</v>
      </c>
      <c r="F132" s="76"/>
      <c r="G132" s="78"/>
    </row>
    <row r="133" spans="2:8" ht="18" x14ac:dyDescent="0.25">
      <c r="B133" s="54"/>
      <c r="C133" s="80" t="str">
        <f t="shared" si="17"/>
        <v>vodovod V2</v>
      </c>
      <c r="D133" s="75" t="s">
        <v>48</v>
      </c>
      <c r="E133" s="78">
        <v>211</v>
      </c>
      <c r="F133" s="76"/>
      <c r="G133" s="78"/>
    </row>
    <row r="134" spans="2:8" ht="18" x14ac:dyDescent="0.25">
      <c r="B134" s="54"/>
      <c r="C134" s="80" t="str">
        <f t="shared" si="17"/>
        <v>vodovod V3</v>
      </c>
      <c r="D134" s="75" t="s">
        <v>48</v>
      </c>
      <c r="E134" s="78">
        <v>169</v>
      </c>
      <c r="F134" s="76"/>
      <c r="G134" s="78"/>
    </row>
    <row r="135" spans="2:8" ht="18" x14ac:dyDescent="0.25">
      <c r="B135" s="54"/>
      <c r="C135" s="80" t="str">
        <f t="shared" si="17"/>
        <v>vodovod V4</v>
      </c>
      <c r="D135" s="75" t="s">
        <v>48</v>
      </c>
      <c r="E135" s="78">
        <v>132</v>
      </c>
      <c r="F135" s="76"/>
      <c r="G135" s="78"/>
    </row>
    <row r="136" spans="2:8" ht="18" x14ac:dyDescent="0.25">
      <c r="B136" s="54"/>
      <c r="C136" s="80" t="str">
        <f t="shared" si="17"/>
        <v>vodovod V5</v>
      </c>
      <c r="D136" s="75" t="s">
        <v>48</v>
      </c>
      <c r="E136" s="78">
        <v>97</v>
      </c>
      <c r="F136" s="76"/>
      <c r="G136" s="78"/>
    </row>
    <row r="137" spans="2:8" ht="18" x14ac:dyDescent="0.25">
      <c r="B137" s="54"/>
      <c r="C137" s="80" t="str">
        <f t="shared" si="17"/>
        <v>vodovod V6</v>
      </c>
      <c r="D137" s="75" t="s">
        <v>48</v>
      </c>
      <c r="E137" s="78">
        <v>212</v>
      </c>
      <c r="F137" s="76"/>
      <c r="G137" s="78"/>
    </row>
    <row r="138" spans="2:8" ht="18" x14ac:dyDescent="0.25">
      <c r="B138" s="54"/>
      <c r="C138" s="80" t="str">
        <f t="shared" si="17"/>
        <v>vodovod V7</v>
      </c>
      <c r="D138" s="75" t="s">
        <v>48</v>
      </c>
      <c r="E138" s="78">
        <v>127</v>
      </c>
      <c r="F138" s="76"/>
      <c r="G138" s="78"/>
    </row>
    <row r="139" spans="2:8" ht="18" x14ac:dyDescent="0.25">
      <c r="B139" s="54"/>
      <c r="C139" s="80" t="str">
        <f t="shared" si="17"/>
        <v>vodovod V8</v>
      </c>
      <c r="D139" s="75" t="s">
        <v>48</v>
      </c>
      <c r="E139" s="78">
        <v>144</v>
      </c>
      <c r="F139" s="76"/>
      <c r="G139" s="78"/>
    </row>
    <row r="140" spans="2:8" ht="18" x14ac:dyDescent="0.25">
      <c r="B140" s="54"/>
      <c r="C140" s="80" t="str">
        <f t="shared" si="17"/>
        <v>vodovod V9</v>
      </c>
      <c r="D140" s="75" t="s">
        <v>48</v>
      </c>
      <c r="E140" s="78">
        <v>447</v>
      </c>
      <c r="F140" s="76"/>
      <c r="G140" s="78"/>
    </row>
    <row r="141" spans="2:8" ht="18" x14ac:dyDescent="0.25">
      <c r="B141" s="54"/>
      <c r="C141" s="80" t="str">
        <f t="shared" si="17"/>
        <v>vodovod V10</v>
      </c>
      <c r="D141" s="75" t="s">
        <v>48</v>
      </c>
      <c r="E141" s="78">
        <v>4.5</v>
      </c>
      <c r="F141" s="76"/>
      <c r="G141" s="78"/>
    </row>
    <row r="142" spans="2:8" ht="18" x14ac:dyDescent="0.25">
      <c r="B142" s="54"/>
      <c r="C142" s="80" t="str">
        <f t="shared" si="17"/>
        <v>vodovod V11</v>
      </c>
      <c r="D142" s="75" t="s">
        <v>48</v>
      </c>
      <c r="E142" s="78">
        <v>30</v>
      </c>
      <c r="F142" s="76"/>
      <c r="G142" s="78"/>
    </row>
    <row r="143" spans="2:8" ht="15" x14ac:dyDescent="0.25">
      <c r="B143" s="54"/>
      <c r="C143" s="80"/>
      <c r="D143" s="75"/>
      <c r="E143" s="78"/>
      <c r="F143" s="76"/>
      <c r="G143" s="78"/>
    </row>
    <row r="144" spans="2:8" ht="45" x14ac:dyDescent="0.25">
      <c r="B144" s="54">
        <v>5</v>
      </c>
      <c r="C144" s="159" t="s">
        <v>297</v>
      </c>
      <c r="D144" s="160" t="s">
        <v>47</v>
      </c>
      <c r="E144" s="161">
        <v>687.5</v>
      </c>
      <c r="F144" s="162"/>
      <c r="G144" s="161">
        <f t="shared" si="16"/>
        <v>0</v>
      </c>
    </row>
    <row r="145" spans="2:7" ht="18" x14ac:dyDescent="0.25">
      <c r="B145" s="54"/>
      <c r="C145" s="80" t="str">
        <f>C132</f>
        <v>vodovod V1</v>
      </c>
      <c r="D145" s="75" t="s">
        <v>47</v>
      </c>
      <c r="E145" s="78">
        <v>99.5</v>
      </c>
      <c r="F145" s="76"/>
      <c r="G145" s="78"/>
    </row>
    <row r="146" spans="2:7" ht="18" x14ac:dyDescent="0.25">
      <c r="B146" s="54"/>
      <c r="C146" s="80" t="str">
        <f t="shared" ref="C146:C155" si="18">C133</f>
        <v>vodovod V2</v>
      </c>
      <c r="D146" s="75" t="s">
        <v>47</v>
      </c>
      <c r="E146" s="78">
        <v>91</v>
      </c>
      <c r="F146" s="76"/>
      <c r="G146" s="78"/>
    </row>
    <row r="147" spans="2:7" ht="18" x14ac:dyDescent="0.25">
      <c r="B147" s="54"/>
      <c r="C147" s="80" t="str">
        <f t="shared" si="18"/>
        <v>vodovod V3</v>
      </c>
      <c r="D147" s="75" t="s">
        <v>47</v>
      </c>
      <c r="E147" s="78">
        <v>67</v>
      </c>
      <c r="F147" s="76"/>
      <c r="G147" s="78"/>
    </row>
    <row r="148" spans="2:7" ht="18" x14ac:dyDescent="0.25">
      <c r="B148" s="54"/>
      <c r="C148" s="80" t="str">
        <f t="shared" si="18"/>
        <v>vodovod V4</v>
      </c>
      <c r="D148" s="75" t="s">
        <v>47</v>
      </c>
      <c r="E148" s="78">
        <v>52.5</v>
      </c>
      <c r="F148" s="76"/>
      <c r="G148" s="78"/>
    </row>
    <row r="149" spans="2:7" ht="18" x14ac:dyDescent="0.25">
      <c r="B149" s="54"/>
      <c r="C149" s="80" t="str">
        <f t="shared" si="18"/>
        <v>vodovod V5</v>
      </c>
      <c r="D149" s="75" t="s">
        <v>47</v>
      </c>
      <c r="E149" s="78">
        <v>40</v>
      </c>
      <c r="F149" s="76"/>
      <c r="G149" s="78"/>
    </row>
    <row r="150" spans="2:7" ht="18" x14ac:dyDescent="0.25">
      <c r="B150" s="54"/>
      <c r="C150" s="80" t="str">
        <f t="shared" si="18"/>
        <v>vodovod V6</v>
      </c>
      <c r="D150" s="75" t="s">
        <v>47</v>
      </c>
      <c r="E150" s="78">
        <v>91.5</v>
      </c>
      <c r="F150" s="76"/>
      <c r="G150" s="78"/>
    </row>
    <row r="151" spans="2:7" ht="18" x14ac:dyDescent="0.25">
      <c r="B151" s="54"/>
      <c r="C151" s="80" t="str">
        <f t="shared" si="18"/>
        <v>vodovod V7</v>
      </c>
      <c r="D151" s="75" t="s">
        <v>47</v>
      </c>
      <c r="E151" s="78">
        <v>43.5</v>
      </c>
      <c r="F151" s="76"/>
      <c r="G151" s="78"/>
    </row>
    <row r="152" spans="2:7" ht="18" x14ac:dyDescent="0.25">
      <c r="B152" s="54"/>
      <c r="C152" s="80" t="str">
        <f t="shared" si="18"/>
        <v>vodovod V8</v>
      </c>
      <c r="D152" s="75" t="s">
        <v>47</v>
      </c>
      <c r="E152" s="78">
        <v>48</v>
      </c>
      <c r="F152" s="76"/>
      <c r="G152" s="78"/>
    </row>
    <row r="153" spans="2:7" ht="18" x14ac:dyDescent="0.25">
      <c r="B153" s="54"/>
      <c r="C153" s="80" t="str">
        <f t="shared" si="18"/>
        <v>vodovod V9</v>
      </c>
      <c r="D153" s="75" t="s">
        <v>47</v>
      </c>
      <c r="E153" s="78">
        <v>143</v>
      </c>
      <c r="F153" s="76"/>
      <c r="G153" s="78"/>
    </row>
    <row r="154" spans="2:7" ht="18" x14ac:dyDescent="0.25">
      <c r="B154" s="54"/>
      <c r="C154" s="80" t="str">
        <f t="shared" si="18"/>
        <v>vodovod V10</v>
      </c>
      <c r="D154" s="75" t="s">
        <v>47</v>
      </c>
      <c r="E154" s="78">
        <v>1.5</v>
      </c>
      <c r="F154" s="76"/>
      <c r="G154" s="78"/>
    </row>
    <row r="155" spans="2:7" ht="18" x14ac:dyDescent="0.25">
      <c r="B155" s="54"/>
      <c r="C155" s="80" t="str">
        <f t="shared" si="18"/>
        <v>vodovod V11</v>
      </c>
      <c r="D155" s="75" t="s">
        <v>47</v>
      </c>
      <c r="E155" s="78">
        <v>10</v>
      </c>
      <c r="F155" s="76"/>
      <c r="G155" s="78"/>
    </row>
    <row r="156" spans="2:7" ht="15" x14ac:dyDescent="0.25">
      <c r="B156" s="54"/>
      <c r="C156" s="87"/>
      <c r="D156" s="75"/>
      <c r="E156" s="78"/>
      <c r="F156" s="76"/>
      <c r="G156" s="78"/>
    </row>
    <row r="157" spans="2:7" ht="75" x14ac:dyDescent="0.25">
      <c r="B157" s="54">
        <v>6</v>
      </c>
      <c r="C157" s="159" t="s">
        <v>472</v>
      </c>
      <c r="D157" s="160" t="s">
        <v>47</v>
      </c>
      <c r="E157" s="161">
        <v>1255</v>
      </c>
      <c r="F157" s="162"/>
      <c r="G157" s="161">
        <f t="shared" ref="G157" si="19">+E157*F157</f>
        <v>0</v>
      </c>
    </row>
    <row r="158" spans="2:7" ht="18" x14ac:dyDescent="0.25">
      <c r="B158" s="54"/>
      <c r="C158" s="80" t="str">
        <f t="shared" ref="C158:C168" si="20">C132</f>
        <v>vodovod V1</v>
      </c>
      <c r="D158" s="75" t="s">
        <v>47</v>
      </c>
      <c r="E158" s="78">
        <v>150</v>
      </c>
      <c r="F158" s="76"/>
      <c r="G158" s="78"/>
    </row>
    <row r="159" spans="2:7" ht="18" x14ac:dyDescent="0.25">
      <c r="B159" s="54"/>
      <c r="C159" s="80" t="str">
        <f t="shared" si="20"/>
        <v>vodovod V2</v>
      </c>
      <c r="D159" s="75" t="s">
        <v>47</v>
      </c>
      <c r="E159" s="78">
        <v>132</v>
      </c>
      <c r="F159" s="76"/>
      <c r="G159" s="78"/>
    </row>
    <row r="160" spans="2:7" ht="18" x14ac:dyDescent="0.25">
      <c r="B160" s="54"/>
      <c r="C160" s="80" t="str">
        <f t="shared" si="20"/>
        <v>vodovod V3</v>
      </c>
      <c r="D160" s="75" t="s">
        <v>47</v>
      </c>
      <c r="E160" s="78">
        <v>113.5</v>
      </c>
      <c r="F160" s="76"/>
      <c r="G160" s="78"/>
    </row>
    <row r="161" spans="2:7" ht="18" x14ac:dyDescent="0.25">
      <c r="B161" s="54"/>
      <c r="C161" s="80" t="str">
        <f t="shared" si="20"/>
        <v>vodovod V4</v>
      </c>
      <c r="D161" s="75" t="s">
        <v>47</v>
      </c>
      <c r="E161" s="78">
        <v>65</v>
      </c>
      <c r="F161" s="76"/>
      <c r="G161" s="78"/>
    </row>
    <row r="162" spans="2:7" ht="18" x14ac:dyDescent="0.25">
      <c r="B162" s="54"/>
      <c r="C162" s="80" t="str">
        <f t="shared" si="20"/>
        <v>vodovod V5</v>
      </c>
      <c r="D162" s="75" t="s">
        <v>47</v>
      </c>
      <c r="E162" s="78">
        <v>62.5</v>
      </c>
      <c r="F162" s="76"/>
      <c r="G162" s="78"/>
    </row>
    <row r="163" spans="2:7" ht="18" x14ac:dyDescent="0.25">
      <c r="B163" s="54"/>
      <c r="C163" s="80" t="str">
        <f t="shared" si="20"/>
        <v>vodovod V6</v>
      </c>
      <c r="D163" s="75" t="s">
        <v>47</v>
      </c>
      <c r="E163" s="78">
        <v>104</v>
      </c>
      <c r="F163" s="76"/>
      <c r="G163" s="78"/>
    </row>
    <row r="164" spans="2:7" ht="18" x14ac:dyDescent="0.25">
      <c r="B164" s="54"/>
      <c r="C164" s="80" t="str">
        <f t="shared" si="20"/>
        <v>vodovod V7</v>
      </c>
      <c r="D164" s="75" t="s">
        <v>47</v>
      </c>
      <c r="E164" s="78">
        <v>95.5</v>
      </c>
      <c r="F164" s="76"/>
      <c r="G164" s="78"/>
    </row>
    <row r="165" spans="2:7" ht="18" x14ac:dyDescent="0.25">
      <c r="B165" s="54"/>
      <c r="C165" s="80" t="str">
        <f t="shared" si="20"/>
        <v>vodovod V8</v>
      </c>
      <c r="D165" s="75" t="s">
        <v>47</v>
      </c>
      <c r="E165" s="78">
        <v>89</v>
      </c>
      <c r="F165" s="76"/>
      <c r="G165" s="78"/>
    </row>
    <row r="166" spans="2:7" ht="18" x14ac:dyDescent="0.25">
      <c r="B166" s="54"/>
      <c r="C166" s="80" t="str">
        <f t="shared" si="20"/>
        <v>vodovod V9</v>
      </c>
      <c r="D166" s="75" t="s">
        <v>47</v>
      </c>
      <c r="E166" s="78">
        <v>406</v>
      </c>
      <c r="F166" s="76"/>
      <c r="G166" s="78"/>
    </row>
    <row r="167" spans="2:7" ht="18" x14ac:dyDescent="0.25">
      <c r="B167" s="54"/>
      <c r="C167" s="80" t="str">
        <f t="shared" si="20"/>
        <v>vodovod V10</v>
      </c>
      <c r="D167" s="75" t="s">
        <v>47</v>
      </c>
      <c r="E167" s="78">
        <v>3.5</v>
      </c>
      <c r="F167" s="76"/>
      <c r="G167" s="78"/>
    </row>
    <row r="168" spans="2:7" ht="18" x14ac:dyDescent="0.25">
      <c r="B168" s="54"/>
      <c r="C168" s="80" t="str">
        <f t="shared" si="20"/>
        <v>vodovod V11</v>
      </c>
      <c r="D168" s="75" t="s">
        <v>47</v>
      </c>
      <c r="E168" s="78">
        <v>34</v>
      </c>
      <c r="F168" s="76"/>
      <c r="G168" s="78"/>
    </row>
    <row r="169" spans="2:7" ht="15" x14ac:dyDescent="0.25">
      <c r="B169" s="54"/>
      <c r="C169" s="77"/>
      <c r="D169" s="75"/>
      <c r="E169" s="78"/>
      <c r="F169" s="76"/>
      <c r="G169" s="78"/>
    </row>
    <row r="170" spans="2:7" ht="60" x14ac:dyDescent="0.25">
      <c r="B170" s="54">
        <v>7</v>
      </c>
      <c r="C170" s="159" t="s">
        <v>85</v>
      </c>
      <c r="D170" s="160" t="s">
        <v>47</v>
      </c>
      <c r="E170" s="161">
        <v>551.5</v>
      </c>
      <c r="F170" s="162"/>
      <c r="G170" s="161">
        <f t="shared" ref="G170" si="21">+E170*F170</f>
        <v>0</v>
      </c>
    </row>
    <row r="171" spans="2:7" ht="18" x14ac:dyDescent="0.25">
      <c r="B171" s="54"/>
      <c r="C171" s="80" t="str">
        <f t="shared" ref="C171:C181" si="22">C158</f>
        <v>vodovod V1</v>
      </c>
      <c r="D171" s="75" t="s">
        <v>47</v>
      </c>
      <c r="E171" s="78">
        <v>79</v>
      </c>
      <c r="F171" s="76"/>
      <c r="G171" s="78"/>
    </row>
    <row r="172" spans="2:7" ht="18" x14ac:dyDescent="0.25">
      <c r="B172" s="54"/>
      <c r="C172" s="80" t="str">
        <f t="shared" si="22"/>
        <v>vodovod V2</v>
      </c>
      <c r="D172" s="75" t="s">
        <v>47</v>
      </c>
      <c r="E172" s="78">
        <v>66</v>
      </c>
      <c r="F172" s="76"/>
      <c r="G172" s="78"/>
    </row>
    <row r="173" spans="2:7" ht="18" x14ac:dyDescent="0.25">
      <c r="B173" s="54"/>
      <c r="C173" s="80" t="str">
        <f t="shared" si="22"/>
        <v>vodovod V3</v>
      </c>
      <c r="D173" s="75" t="s">
        <v>47</v>
      </c>
      <c r="E173" s="78">
        <v>55</v>
      </c>
      <c r="F173" s="76"/>
      <c r="G173" s="78"/>
    </row>
    <row r="174" spans="2:7" ht="18" x14ac:dyDescent="0.25">
      <c r="B174" s="54"/>
      <c r="C174" s="80" t="str">
        <f t="shared" si="22"/>
        <v>vodovod V4</v>
      </c>
      <c r="D174" s="75" t="s">
        <v>47</v>
      </c>
      <c r="E174" s="78">
        <v>41</v>
      </c>
      <c r="F174" s="76"/>
      <c r="G174" s="78"/>
    </row>
    <row r="175" spans="2:7" ht="18" x14ac:dyDescent="0.25">
      <c r="B175" s="54"/>
      <c r="C175" s="80" t="str">
        <f t="shared" si="22"/>
        <v>vodovod V5</v>
      </c>
      <c r="D175" s="75" t="s">
        <v>47</v>
      </c>
      <c r="E175" s="78">
        <v>32</v>
      </c>
      <c r="F175" s="76"/>
      <c r="G175" s="78"/>
    </row>
    <row r="176" spans="2:7" ht="18" x14ac:dyDescent="0.25">
      <c r="B176" s="54"/>
      <c r="C176" s="80" t="str">
        <f t="shared" si="22"/>
        <v>vodovod V6</v>
      </c>
      <c r="D176" s="75" t="s">
        <v>47</v>
      </c>
      <c r="E176" s="78">
        <v>64.5</v>
      </c>
      <c r="F176" s="76"/>
      <c r="G176" s="78"/>
    </row>
    <row r="177" spans="2:7" ht="18" x14ac:dyDescent="0.25">
      <c r="B177" s="54"/>
      <c r="C177" s="80" t="str">
        <f t="shared" si="22"/>
        <v>vodovod V7</v>
      </c>
      <c r="D177" s="75" t="s">
        <v>47</v>
      </c>
      <c r="E177" s="78">
        <v>44.5</v>
      </c>
      <c r="F177" s="76"/>
      <c r="G177" s="78"/>
    </row>
    <row r="178" spans="2:7" ht="18" x14ac:dyDescent="0.25">
      <c r="B178" s="54"/>
      <c r="C178" s="80" t="str">
        <f t="shared" si="22"/>
        <v>vodovod V8</v>
      </c>
      <c r="D178" s="75" t="s">
        <v>47</v>
      </c>
      <c r="E178" s="78">
        <v>31.5</v>
      </c>
      <c r="F178" s="76"/>
      <c r="G178" s="78"/>
    </row>
    <row r="179" spans="2:7" ht="18" x14ac:dyDescent="0.25">
      <c r="B179" s="54"/>
      <c r="C179" s="80" t="str">
        <f t="shared" si="22"/>
        <v>vodovod V9</v>
      </c>
      <c r="D179" s="75" t="s">
        <v>47</v>
      </c>
      <c r="E179" s="78">
        <v>123</v>
      </c>
      <c r="F179" s="76"/>
      <c r="G179" s="78"/>
    </row>
    <row r="180" spans="2:7" ht="18" x14ac:dyDescent="0.25">
      <c r="B180" s="54"/>
      <c r="C180" s="80" t="str">
        <f t="shared" si="22"/>
        <v>vodovod V10</v>
      </c>
      <c r="D180" s="75" t="s">
        <v>47</v>
      </c>
      <c r="E180" s="78">
        <v>2</v>
      </c>
      <c r="F180" s="76"/>
      <c r="G180" s="78"/>
    </row>
    <row r="181" spans="2:7" ht="18" x14ac:dyDescent="0.25">
      <c r="B181" s="54"/>
      <c r="C181" s="80" t="str">
        <f t="shared" si="22"/>
        <v>vodovod V11</v>
      </c>
      <c r="D181" s="75" t="s">
        <v>47</v>
      </c>
      <c r="E181" s="78">
        <v>13</v>
      </c>
      <c r="F181" s="76"/>
      <c r="G181" s="78"/>
    </row>
    <row r="182" spans="2:7" ht="15" x14ac:dyDescent="0.25">
      <c r="B182" s="54"/>
      <c r="C182" s="77"/>
      <c r="D182" s="75"/>
      <c r="E182" s="78"/>
      <c r="F182" s="76"/>
      <c r="G182" s="78"/>
    </row>
    <row r="183" spans="2:7" ht="30.75" customHeight="1" x14ac:dyDescent="0.25">
      <c r="B183" s="54">
        <v>8</v>
      </c>
      <c r="C183" s="77" t="s">
        <v>40</v>
      </c>
      <c r="D183" s="22"/>
      <c r="E183" s="67"/>
      <c r="F183" s="35"/>
      <c r="G183" s="78"/>
    </row>
    <row r="184" spans="2:7" ht="15" x14ac:dyDescent="0.25">
      <c r="B184" s="54"/>
      <c r="C184" s="73" t="str">
        <f>C124</f>
        <v>vodovod V8</v>
      </c>
      <c r="D184" s="22" t="s">
        <v>19</v>
      </c>
      <c r="E184" s="67">
        <v>77</v>
      </c>
      <c r="F184" s="35"/>
      <c r="G184" s="78">
        <f t="shared" ref="G184:G199" si="23">+E184*F184</f>
        <v>0</v>
      </c>
    </row>
    <row r="185" spans="2:7" ht="15" x14ac:dyDescent="0.25">
      <c r="B185" s="54"/>
      <c r="C185" s="73" t="str">
        <f>C125</f>
        <v>vodovod V9</v>
      </c>
      <c r="D185" s="22" t="s">
        <v>19</v>
      </c>
      <c r="E185" s="67">
        <v>86</v>
      </c>
      <c r="F185" s="35"/>
      <c r="G185" s="78">
        <f t="shared" si="23"/>
        <v>0</v>
      </c>
    </row>
    <row r="186" spans="2:7" ht="15" x14ac:dyDescent="0.25">
      <c r="B186" s="54"/>
      <c r="C186" s="77"/>
      <c r="D186" s="22"/>
      <c r="E186" s="67"/>
      <c r="F186" s="35"/>
      <c r="G186" s="78"/>
    </row>
    <row r="187" spans="2:7" ht="45" x14ac:dyDescent="0.25">
      <c r="B187" s="54">
        <v>9</v>
      </c>
      <c r="C187" s="77" t="s">
        <v>29</v>
      </c>
      <c r="D187" s="22"/>
      <c r="E187" s="67"/>
      <c r="F187" s="35"/>
      <c r="G187" s="78"/>
    </row>
    <row r="188" spans="2:7" ht="15" x14ac:dyDescent="0.25">
      <c r="B188" s="54"/>
      <c r="C188" s="73" t="str">
        <f>C184</f>
        <v>vodovod V8</v>
      </c>
      <c r="D188" s="22" t="s">
        <v>19</v>
      </c>
      <c r="E188" s="67">
        <v>34.583333333333343</v>
      </c>
      <c r="F188" s="35"/>
      <c r="G188" s="78">
        <f t="shared" si="23"/>
        <v>0</v>
      </c>
    </row>
    <row r="189" spans="2:7" ht="15" x14ac:dyDescent="0.25">
      <c r="B189" s="54"/>
      <c r="C189" s="73" t="str">
        <f>C185</f>
        <v>vodovod V9</v>
      </c>
      <c r="D189" s="22" t="s">
        <v>19</v>
      </c>
      <c r="E189" s="67">
        <v>40.119047619047628</v>
      </c>
      <c r="F189" s="35"/>
      <c r="G189" s="78">
        <f t="shared" si="23"/>
        <v>0</v>
      </c>
    </row>
    <row r="190" spans="2:7" ht="15" x14ac:dyDescent="0.25">
      <c r="B190" s="54"/>
      <c r="C190" s="77"/>
      <c r="D190" s="22"/>
      <c r="E190" s="67"/>
      <c r="F190" s="35"/>
      <c r="G190" s="78"/>
    </row>
    <row r="191" spans="2:7" ht="30" x14ac:dyDescent="0.25">
      <c r="B191" s="54">
        <v>10</v>
      </c>
      <c r="C191" s="77" t="s">
        <v>36</v>
      </c>
      <c r="D191" s="22"/>
      <c r="E191" s="67"/>
      <c r="F191" s="35"/>
      <c r="G191" s="78"/>
    </row>
    <row r="192" spans="2:7" ht="15" x14ac:dyDescent="0.25">
      <c r="B192" s="54"/>
      <c r="C192" s="73" t="str">
        <f>C91</f>
        <v>vodovod V8</v>
      </c>
      <c r="D192" s="22" t="s">
        <v>19</v>
      </c>
      <c r="E192" s="67">
        <v>22</v>
      </c>
      <c r="F192" s="35"/>
      <c r="G192" s="78">
        <f t="shared" si="23"/>
        <v>0</v>
      </c>
    </row>
    <row r="193" spans="2:7" ht="15" x14ac:dyDescent="0.25">
      <c r="B193" s="54"/>
      <c r="C193" s="73" t="str">
        <f>C92</f>
        <v>vodovod V9</v>
      </c>
      <c r="D193" s="22" t="s">
        <v>19</v>
      </c>
      <c r="E193" s="67">
        <v>24</v>
      </c>
      <c r="F193" s="35"/>
      <c r="G193" s="78">
        <f t="shared" si="23"/>
        <v>0</v>
      </c>
    </row>
    <row r="194" spans="2:7" ht="15" x14ac:dyDescent="0.25">
      <c r="B194" s="54"/>
      <c r="C194" s="77"/>
      <c r="D194" s="22"/>
      <c r="E194" s="67"/>
      <c r="F194" s="35"/>
      <c r="G194" s="78"/>
    </row>
    <row r="195" spans="2:7" ht="66" x14ac:dyDescent="0.25">
      <c r="B195" s="54">
        <v>16</v>
      </c>
      <c r="C195" s="77" t="s">
        <v>49</v>
      </c>
      <c r="E195" s="67"/>
      <c r="F195" s="35"/>
      <c r="G195" s="78"/>
    </row>
    <row r="196" spans="2:7" ht="15" x14ac:dyDescent="0.25">
      <c r="B196" s="54"/>
      <c r="C196" s="73" t="str">
        <f>C192</f>
        <v>vodovod V8</v>
      </c>
      <c r="D196" s="82" t="s">
        <v>20</v>
      </c>
      <c r="E196" s="67">
        <v>110</v>
      </c>
      <c r="F196" s="35"/>
      <c r="G196" s="78">
        <f t="shared" si="23"/>
        <v>0</v>
      </c>
    </row>
    <row r="197" spans="2:7" ht="15" x14ac:dyDescent="0.25">
      <c r="B197" s="54"/>
      <c r="C197" s="73" t="str">
        <f>C193</f>
        <v>vodovod V9</v>
      </c>
      <c r="D197" s="82" t="s">
        <v>20</v>
      </c>
      <c r="E197" s="67">
        <v>120</v>
      </c>
      <c r="F197" s="35"/>
      <c r="G197" s="78">
        <f t="shared" si="23"/>
        <v>0</v>
      </c>
    </row>
    <row r="198" spans="2:7" ht="15" x14ac:dyDescent="0.25">
      <c r="B198" s="54"/>
      <c r="C198" s="73"/>
      <c r="E198" s="67"/>
      <c r="F198" s="35"/>
      <c r="G198" s="78"/>
    </row>
    <row r="199" spans="2:7" ht="135.75" customHeight="1" x14ac:dyDescent="0.25">
      <c r="B199" s="54">
        <v>17</v>
      </c>
      <c r="C199" s="77" t="s">
        <v>493</v>
      </c>
      <c r="D199" s="82" t="s">
        <v>27</v>
      </c>
      <c r="E199" s="67">
        <v>2</v>
      </c>
      <c r="F199" s="35"/>
      <c r="G199" s="78">
        <f t="shared" si="23"/>
        <v>0</v>
      </c>
    </row>
    <row r="200" spans="2:7" ht="15" x14ac:dyDescent="0.25">
      <c r="B200" s="54"/>
      <c r="C200" s="77"/>
      <c r="E200" s="67"/>
      <c r="F200" s="35"/>
      <c r="G200" s="78"/>
    </row>
    <row r="201" spans="2:7" x14ac:dyDescent="0.2">
      <c r="C201" s="16" t="s">
        <v>13</v>
      </c>
      <c r="D201" s="1"/>
      <c r="E201" s="3"/>
      <c r="F201" s="3"/>
      <c r="G201" s="7">
        <f>SUM(G90:G199)</f>
        <v>0</v>
      </c>
    </row>
    <row r="203" spans="2:7" ht="25.5" x14ac:dyDescent="0.2">
      <c r="B203" s="29" t="s">
        <v>6</v>
      </c>
      <c r="C203" s="11" t="s">
        <v>298</v>
      </c>
    </row>
    <row r="204" spans="2:7" x14ac:dyDescent="0.2">
      <c r="B204" s="29"/>
      <c r="C204" s="11"/>
    </row>
    <row r="205" spans="2:7" x14ac:dyDescent="0.2">
      <c r="B205" s="29" t="s">
        <v>95</v>
      </c>
      <c r="C205" s="11" t="s">
        <v>299</v>
      </c>
    </row>
    <row r="206" spans="2:7" x14ac:dyDescent="0.2">
      <c r="B206" s="29"/>
      <c r="C206" s="11"/>
    </row>
    <row r="207" spans="2:7" ht="60" x14ac:dyDescent="0.25">
      <c r="B207" s="54">
        <v>1</v>
      </c>
      <c r="C207" s="159" t="s">
        <v>494</v>
      </c>
      <c r="D207" s="160" t="s">
        <v>9</v>
      </c>
      <c r="E207" s="164">
        <v>503.3</v>
      </c>
      <c r="F207" s="162"/>
      <c r="G207" s="161">
        <f t="shared" ref="G207" si="24">+E207*F207</f>
        <v>0</v>
      </c>
    </row>
    <row r="208" spans="2:7" ht="15" x14ac:dyDescent="0.25">
      <c r="B208" s="29"/>
      <c r="C208" s="77" t="s">
        <v>282</v>
      </c>
      <c r="D208" s="75" t="s">
        <v>9</v>
      </c>
      <c r="E208" s="2">
        <v>251.3</v>
      </c>
      <c r="F208" s="76"/>
      <c r="G208" s="78"/>
    </row>
    <row r="209" spans="1:10" ht="15" x14ac:dyDescent="0.25">
      <c r="B209" s="29"/>
      <c r="C209" s="77" t="s">
        <v>286</v>
      </c>
      <c r="D209" s="75" t="s">
        <v>9</v>
      </c>
      <c r="E209" s="2">
        <v>252</v>
      </c>
      <c r="F209" s="76"/>
      <c r="G209" s="78"/>
    </row>
    <row r="210" spans="1:10" ht="15" x14ac:dyDescent="0.25">
      <c r="B210" s="29"/>
      <c r="C210" s="11"/>
      <c r="G210" s="78"/>
    </row>
    <row r="211" spans="1:10" ht="60" x14ac:dyDescent="0.25">
      <c r="B211" s="54">
        <v>2</v>
      </c>
      <c r="C211" s="159" t="s">
        <v>495</v>
      </c>
      <c r="D211" s="160" t="s">
        <v>9</v>
      </c>
      <c r="E211" s="161">
        <v>696.05</v>
      </c>
      <c r="F211" s="162"/>
      <c r="G211" s="161">
        <f t="shared" ref="G211:G218" si="25">+E211*F211</f>
        <v>0</v>
      </c>
    </row>
    <row r="212" spans="1:10" ht="15" x14ac:dyDescent="0.25">
      <c r="B212" s="54"/>
      <c r="C212" s="77" t="s">
        <v>281</v>
      </c>
      <c r="D212" s="75" t="s">
        <v>9</v>
      </c>
      <c r="E212" s="78">
        <v>285.39999999999998</v>
      </c>
      <c r="F212" s="76"/>
      <c r="G212" s="78"/>
    </row>
    <row r="213" spans="1:10" ht="15" x14ac:dyDescent="0.25">
      <c r="B213" s="54"/>
      <c r="C213" s="77" t="s">
        <v>283</v>
      </c>
      <c r="D213" s="75" t="s">
        <v>9</v>
      </c>
      <c r="E213" s="78">
        <v>163.80000000000001</v>
      </c>
      <c r="F213" s="76"/>
      <c r="G213" s="78"/>
    </row>
    <row r="214" spans="1:10" ht="15" x14ac:dyDescent="0.25">
      <c r="B214" s="54"/>
      <c r="C214" s="77" t="s">
        <v>284</v>
      </c>
      <c r="D214" s="75" t="s">
        <v>9</v>
      </c>
      <c r="E214" s="78">
        <v>130.94999999999999</v>
      </c>
      <c r="F214" s="76"/>
      <c r="G214" s="78"/>
    </row>
    <row r="215" spans="1:10" ht="15" x14ac:dyDescent="0.25">
      <c r="B215" s="54"/>
      <c r="C215" s="77" t="s">
        <v>285</v>
      </c>
      <c r="D215" s="75" t="s">
        <v>9</v>
      </c>
      <c r="E215" s="78">
        <v>115.9</v>
      </c>
      <c r="F215" s="76"/>
      <c r="G215" s="78"/>
    </row>
    <row r="216" spans="1:10" ht="15" x14ac:dyDescent="0.25">
      <c r="B216" s="54"/>
      <c r="C216" s="77"/>
      <c r="D216" s="75"/>
      <c r="E216" s="78"/>
      <c r="F216" s="76"/>
      <c r="G216" s="78"/>
    </row>
    <row r="217" spans="1:10" ht="60" x14ac:dyDescent="0.25">
      <c r="B217" s="54">
        <v>3</v>
      </c>
      <c r="C217" s="77" t="s">
        <v>496</v>
      </c>
      <c r="D217" s="75"/>
      <c r="E217" s="78"/>
      <c r="F217" s="76"/>
      <c r="G217" s="78"/>
    </row>
    <row r="218" spans="1:10" ht="15" x14ac:dyDescent="0.25">
      <c r="B218" s="54"/>
      <c r="C218" s="77" t="s">
        <v>283</v>
      </c>
      <c r="D218" s="75" t="s">
        <v>9</v>
      </c>
      <c r="E218" s="78">
        <v>19</v>
      </c>
      <c r="F218" s="76"/>
      <c r="G218" s="78">
        <f t="shared" si="25"/>
        <v>0</v>
      </c>
    </row>
    <row r="219" spans="1:10" s="83" customFormat="1" ht="15" x14ac:dyDescent="0.25">
      <c r="A219" s="84"/>
      <c r="B219" s="54"/>
      <c r="C219" s="77"/>
      <c r="D219" s="75"/>
      <c r="E219" s="78"/>
      <c r="F219" s="76"/>
      <c r="G219" s="78"/>
      <c r="H219" s="82"/>
      <c r="I219" s="82"/>
      <c r="J219" s="82"/>
    </row>
    <row r="220" spans="1:10" s="83" customFormat="1" ht="68.25" customHeight="1" x14ac:dyDescent="0.25">
      <c r="A220" s="84"/>
      <c r="B220" s="54">
        <v>4</v>
      </c>
      <c r="C220" s="159" t="s">
        <v>497</v>
      </c>
      <c r="D220" s="160" t="s">
        <v>9</v>
      </c>
      <c r="E220" s="164">
        <v>198.85999999999999</v>
      </c>
      <c r="F220" s="162"/>
      <c r="G220" s="161">
        <f>+E220*F220</f>
        <v>0</v>
      </c>
      <c r="H220" s="82"/>
      <c r="I220" s="82"/>
      <c r="J220" s="82"/>
    </row>
    <row r="221" spans="1:10" s="83" customFormat="1" ht="15" x14ac:dyDescent="0.25">
      <c r="A221" s="84"/>
      <c r="B221" s="54"/>
      <c r="C221" s="77" t="s">
        <v>284</v>
      </c>
      <c r="D221" s="75" t="s">
        <v>9</v>
      </c>
      <c r="E221" s="2">
        <v>41.1</v>
      </c>
      <c r="F221" s="76"/>
      <c r="G221" s="78"/>
      <c r="H221" s="82"/>
      <c r="I221" s="82"/>
      <c r="J221" s="82"/>
    </row>
    <row r="222" spans="1:10" s="83" customFormat="1" ht="15" x14ac:dyDescent="0.25">
      <c r="A222" s="84"/>
      <c r="B222" s="54"/>
      <c r="C222" s="77" t="s">
        <v>287</v>
      </c>
      <c r="D222" s="75" t="s">
        <v>9</v>
      </c>
      <c r="E222" s="2">
        <v>157.76</v>
      </c>
      <c r="F222" s="76"/>
      <c r="G222" s="78"/>
      <c r="H222" s="82"/>
      <c r="I222" s="82"/>
      <c r="J222" s="82"/>
    </row>
    <row r="223" spans="1:10" s="83" customFormat="1" ht="15" x14ac:dyDescent="0.25">
      <c r="A223" s="84"/>
      <c r="B223" s="54"/>
      <c r="C223" s="77"/>
      <c r="D223" s="75"/>
      <c r="E223" s="2"/>
      <c r="F223" s="76"/>
      <c r="G223" s="78"/>
      <c r="H223" s="82"/>
      <c r="I223" s="82"/>
      <c r="J223" s="82"/>
    </row>
    <row r="224" spans="1:10" s="83" customFormat="1" ht="65.25" customHeight="1" x14ac:dyDescent="0.25">
      <c r="A224" s="84"/>
      <c r="B224" s="54">
        <v>5</v>
      </c>
      <c r="C224" s="159" t="s">
        <v>498</v>
      </c>
      <c r="D224" s="160" t="s">
        <v>9</v>
      </c>
      <c r="E224" s="164">
        <v>188</v>
      </c>
      <c r="F224" s="162"/>
      <c r="G224" s="161">
        <f t="shared" ref="G224:G228" si="26">+E224*F224</f>
        <v>0</v>
      </c>
      <c r="H224" s="82"/>
      <c r="I224" s="82"/>
      <c r="J224" s="82"/>
    </row>
    <row r="225" spans="1:10" s="83" customFormat="1" ht="15" x14ac:dyDescent="0.25">
      <c r="A225" s="84"/>
      <c r="B225" s="54"/>
      <c r="C225" s="77" t="s">
        <v>283</v>
      </c>
      <c r="D225" s="75" t="s">
        <v>9</v>
      </c>
      <c r="E225" s="2">
        <v>7</v>
      </c>
      <c r="F225" s="76"/>
      <c r="G225" s="78"/>
      <c r="H225" s="82"/>
      <c r="I225" s="82"/>
      <c r="J225" s="82"/>
    </row>
    <row r="226" spans="1:10" s="83" customFormat="1" ht="15" x14ac:dyDescent="0.25">
      <c r="A226" s="84"/>
      <c r="B226" s="54"/>
      <c r="C226" s="77" t="s">
        <v>288</v>
      </c>
      <c r="D226" s="75" t="s">
        <v>9</v>
      </c>
      <c r="E226" s="2">
        <v>181</v>
      </c>
      <c r="F226" s="76"/>
      <c r="G226" s="78"/>
      <c r="H226" s="82"/>
      <c r="I226" s="82"/>
      <c r="J226" s="82"/>
    </row>
    <row r="227" spans="1:10" s="83" customFormat="1" ht="15" x14ac:dyDescent="0.25">
      <c r="A227" s="84"/>
      <c r="B227" s="54"/>
      <c r="C227" s="79"/>
      <c r="D227" s="75"/>
      <c r="E227" s="2"/>
      <c r="F227" s="76"/>
      <c r="G227" s="78"/>
      <c r="H227" s="82"/>
      <c r="I227" s="82"/>
      <c r="J227" s="82"/>
    </row>
    <row r="228" spans="1:10" s="83" customFormat="1" ht="60" x14ac:dyDescent="0.25">
      <c r="A228" s="84"/>
      <c r="B228" s="54">
        <v>6</v>
      </c>
      <c r="C228" s="159" t="s">
        <v>499</v>
      </c>
      <c r="D228" s="160" t="s">
        <v>9</v>
      </c>
      <c r="E228" s="164">
        <v>626</v>
      </c>
      <c r="F228" s="162"/>
      <c r="G228" s="161">
        <f t="shared" si="26"/>
        <v>0</v>
      </c>
      <c r="H228" s="82"/>
      <c r="I228" s="82"/>
      <c r="J228" s="82"/>
    </row>
    <row r="229" spans="1:10" s="83" customFormat="1" ht="15" x14ac:dyDescent="0.25">
      <c r="A229" s="84"/>
      <c r="B229" s="54"/>
      <c r="C229" s="77" t="s">
        <v>283</v>
      </c>
      <c r="D229" s="75" t="s">
        <v>9</v>
      </c>
      <c r="E229" s="2">
        <v>11</v>
      </c>
      <c r="F229" s="76"/>
      <c r="G229" s="78"/>
      <c r="H229" s="82"/>
      <c r="I229" s="82"/>
      <c r="J229" s="82"/>
    </row>
    <row r="230" spans="1:10" s="83" customFormat="1" ht="15" x14ac:dyDescent="0.25">
      <c r="A230" s="84"/>
      <c r="B230" s="54"/>
      <c r="C230" s="77" t="s">
        <v>289</v>
      </c>
      <c r="D230" s="75" t="s">
        <v>9</v>
      </c>
      <c r="E230" s="2">
        <v>574.5</v>
      </c>
      <c r="F230" s="76"/>
      <c r="G230" s="78"/>
      <c r="H230" s="82"/>
      <c r="I230" s="82"/>
      <c r="J230" s="82"/>
    </row>
    <row r="231" spans="1:10" s="83" customFormat="1" ht="15" x14ac:dyDescent="0.25">
      <c r="A231" s="84"/>
      <c r="B231" s="54"/>
      <c r="C231" s="77" t="s">
        <v>290</v>
      </c>
      <c r="D231" s="75" t="s">
        <v>9</v>
      </c>
      <c r="E231" s="2">
        <v>5</v>
      </c>
      <c r="F231" s="76"/>
      <c r="G231" s="78"/>
      <c r="H231" s="82"/>
      <c r="I231" s="82"/>
      <c r="J231" s="82"/>
    </row>
    <row r="232" spans="1:10" s="83" customFormat="1" ht="15" x14ac:dyDescent="0.25">
      <c r="A232" s="84"/>
      <c r="B232" s="54"/>
      <c r="C232" s="77" t="s">
        <v>291</v>
      </c>
      <c r="D232" s="75" t="s">
        <v>9</v>
      </c>
      <c r="E232" s="2">
        <v>35.5</v>
      </c>
      <c r="F232" s="76"/>
      <c r="G232" s="78"/>
      <c r="H232" s="82"/>
      <c r="I232" s="82"/>
      <c r="J232" s="82"/>
    </row>
    <row r="233" spans="1:10" s="83" customFormat="1" ht="15" x14ac:dyDescent="0.25">
      <c r="A233" s="84"/>
      <c r="B233" s="54"/>
      <c r="C233" s="77"/>
      <c r="D233" s="75"/>
      <c r="E233" s="2"/>
      <c r="F233" s="76"/>
      <c r="G233" s="78"/>
      <c r="H233" s="82"/>
      <c r="I233" s="82"/>
      <c r="J233" s="82"/>
    </row>
    <row r="234" spans="1:10" s="83" customFormat="1" ht="61.5" customHeight="1" x14ac:dyDescent="0.25">
      <c r="A234" s="84"/>
      <c r="B234" s="54">
        <v>7</v>
      </c>
      <c r="C234" s="77" t="s">
        <v>506</v>
      </c>
      <c r="D234" s="75" t="s">
        <v>27</v>
      </c>
      <c r="E234" s="2">
        <v>1</v>
      </c>
      <c r="F234" s="76"/>
      <c r="G234" s="78">
        <f t="shared" ref="G234:G238" si="27">F234</f>
        <v>0</v>
      </c>
      <c r="H234" s="82"/>
      <c r="I234" s="82"/>
      <c r="J234" s="82"/>
    </row>
    <row r="235" spans="1:10" s="83" customFormat="1" ht="15" x14ac:dyDescent="0.25">
      <c r="A235" s="84"/>
      <c r="B235" s="54"/>
      <c r="C235" s="77"/>
      <c r="D235" s="75"/>
      <c r="E235" s="2"/>
      <c r="F235" s="76"/>
      <c r="G235" s="78"/>
      <c r="H235" s="82"/>
      <c r="I235" s="82"/>
      <c r="J235" s="82"/>
    </row>
    <row r="236" spans="1:10" s="83" customFormat="1" ht="15" x14ac:dyDescent="0.25">
      <c r="A236" s="84"/>
      <c r="B236" s="55" t="s">
        <v>97</v>
      </c>
      <c r="C236" s="63" t="s">
        <v>300</v>
      </c>
      <c r="D236" s="75"/>
      <c r="E236" s="2"/>
      <c r="F236" s="76"/>
      <c r="G236" s="78"/>
      <c r="H236" s="82"/>
      <c r="I236" s="82"/>
      <c r="J236" s="82"/>
    </row>
    <row r="237" spans="1:10" s="83" customFormat="1" ht="45" x14ac:dyDescent="0.25">
      <c r="A237" s="84"/>
      <c r="B237" s="54"/>
      <c r="C237" s="77" t="s">
        <v>352</v>
      </c>
      <c r="D237" s="75"/>
      <c r="E237" s="2"/>
      <c r="F237" s="76"/>
      <c r="G237" s="78">
        <f t="shared" si="27"/>
        <v>0</v>
      </c>
      <c r="H237" s="82"/>
      <c r="I237" s="82"/>
      <c r="J237" s="82"/>
    </row>
    <row r="238" spans="1:10" s="83" customFormat="1" ht="15" x14ac:dyDescent="0.25">
      <c r="A238" s="84"/>
      <c r="B238" s="54"/>
      <c r="C238" s="77"/>
      <c r="D238" s="75"/>
      <c r="E238" s="2"/>
      <c r="F238" s="76"/>
      <c r="G238" s="78">
        <f t="shared" si="27"/>
        <v>0</v>
      </c>
      <c r="H238" s="82"/>
      <c r="I238" s="82"/>
      <c r="J238" s="82"/>
    </row>
    <row r="239" spans="1:10" s="83" customFormat="1" ht="15" x14ac:dyDescent="0.25">
      <c r="A239" s="84"/>
      <c r="B239" s="54">
        <v>1</v>
      </c>
      <c r="C239" s="88" t="s">
        <v>312</v>
      </c>
      <c r="D239" s="75" t="s">
        <v>10</v>
      </c>
      <c r="E239" s="2">
        <v>8</v>
      </c>
      <c r="F239" s="76"/>
      <c r="G239" s="78">
        <f t="shared" ref="G239:G302" si="28">F239</f>
        <v>0</v>
      </c>
      <c r="H239" s="82"/>
      <c r="I239" s="82"/>
      <c r="J239" s="82"/>
    </row>
    <row r="240" spans="1:10" s="83" customFormat="1" ht="15" x14ac:dyDescent="0.25">
      <c r="A240" s="84"/>
      <c r="B240" s="54">
        <v>2</v>
      </c>
      <c r="C240" s="77" t="s">
        <v>313</v>
      </c>
      <c r="D240" s="75" t="s">
        <v>10</v>
      </c>
      <c r="E240" s="2">
        <v>1</v>
      </c>
      <c r="F240" s="76"/>
      <c r="G240" s="78">
        <f t="shared" si="28"/>
        <v>0</v>
      </c>
      <c r="H240" s="82"/>
      <c r="I240" s="82"/>
      <c r="J240" s="82"/>
    </row>
    <row r="241" spans="1:10" s="83" customFormat="1" ht="15" x14ac:dyDescent="0.25">
      <c r="A241" s="84"/>
      <c r="B241" s="54">
        <v>3</v>
      </c>
      <c r="C241" s="77" t="s">
        <v>314</v>
      </c>
      <c r="D241" s="75" t="s">
        <v>10</v>
      </c>
      <c r="E241" s="2">
        <v>1</v>
      </c>
      <c r="F241" s="76"/>
      <c r="G241" s="78">
        <f t="shared" si="28"/>
        <v>0</v>
      </c>
      <c r="H241" s="82"/>
      <c r="I241" s="82"/>
      <c r="J241" s="82"/>
    </row>
    <row r="242" spans="1:10" s="83" customFormat="1" ht="15" x14ac:dyDescent="0.25">
      <c r="A242" s="84"/>
      <c r="B242" s="54">
        <v>4</v>
      </c>
      <c r="C242" s="77" t="s">
        <v>315</v>
      </c>
      <c r="D242" s="75" t="s">
        <v>10</v>
      </c>
      <c r="E242" s="2">
        <v>1</v>
      </c>
      <c r="F242" s="76"/>
      <c r="G242" s="78">
        <f t="shared" si="28"/>
        <v>0</v>
      </c>
      <c r="H242" s="82"/>
      <c r="I242" s="82"/>
      <c r="J242" s="82"/>
    </row>
    <row r="243" spans="1:10" s="83" customFormat="1" ht="15" x14ac:dyDescent="0.25">
      <c r="A243" s="84"/>
      <c r="B243" s="54">
        <v>5</v>
      </c>
      <c r="C243" s="77" t="s">
        <v>318</v>
      </c>
      <c r="D243" s="75" t="s">
        <v>10</v>
      </c>
      <c r="E243" s="2">
        <v>1</v>
      </c>
      <c r="F243" s="76"/>
      <c r="G243" s="78">
        <f t="shared" si="28"/>
        <v>0</v>
      </c>
      <c r="H243" s="82"/>
      <c r="I243" s="82"/>
      <c r="J243" s="82"/>
    </row>
    <row r="244" spans="1:10" s="83" customFormat="1" ht="15" x14ac:dyDescent="0.25">
      <c r="A244" s="84"/>
      <c r="B244" s="54">
        <v>6</v>
      </c>
      <c r="C244" s="77" t="s">
        <v>316</v>
      </c>
      <c r="D244" s="75" t="s">
        <v>10</v>
      </c>
      <c r="E244" s="2">
        <v>3</v>
      </c>
      <c r="F244" s="76"/>
      <c r="G244" s="78">
        <f t="shared" si="28"/>
        <v>0</v>
      </c>
      <c r="H244" s="82"/>
      <c r="I244" s="82"/>
      <c r="J244" s="82"/>
    </row>
    <row r="245" spans="1:10" s="83" customFormat="1" ht="15" x14ac:dyDescent="0.25">
      <c r="A245" s="84"/>
      <c r="B245" s="54">
        <v>7</v>
      </c>
      <c r="C245" s="77" t="s">
        <v>400</v>
      </c>
      <c r="D245" s="75" t="s">
        <v>10</v>
      </c>
      <c r="E245" s="2">
        <v>1</v>
      </c>
      <c r="F245" s="76"/>
      <c r="G245" s="78">
        <f t="shared" si="28"/>
        <v>0</v>
      </c>
      <c r="H245" s="82"/>
      <c r="I245" s="82"/>
      <c r="J245" s="82"/>
    </row>
    <row r="246" spans="1:10" s="83" customFormat="1" ht="15" x14ac:dyDescent="0.25">
      <c r="A246" s="84"/>
      <c r="B246" s="54">
        <v>8</v>
      </c>
      <c r="C246" s="77" t="s">
        <v>399</v>
      </c>
      <c r="D246" s="75" t="s">
        <v>10</v>
      </c>
      <c r="E246" s="2">
        <v>1</v>
      </c>
      <c r="F246" s="76"/>
      <c r="G246" s="78">
        <f t="shared" si="28"/>
        <v>0</v>
      </c>
      <c r="H246" s="82"/>
      <c r="I246" s="82"/>
      <c r="J246" s="82"/>
    </row>
    <row r="247" spans="1:10" s="83" customFormat="1" ht="15" x14ac:dyDescent="0.25">
      <c r="A247" s="84"/>
      <c r="B247" s="54">
        <v>9</v>
      </c>
      <c r="C247" s="77" t="s">
        <v>317</v>
      </c>
      <c r="D247" s="75" t="s">
        <v>10</v>
      </c>
      <c r="E247" s="2">
        <v>3</v>
      </c>
      <c r="F247" s="76"/>
      <c r="G247" s="78">
        <f t="shared" si="28"/>
        <v>0</v>
      </c>
      <c r="H247" s="82"/>
      <c r="I247" s="82"/>
      <c r="J247" s="82"/>
    </row>
    <row r="248" spans="1:10" s="83" customFormat="1" ht="15" x14ac:dyDescent="0.25">
      <c r="A248" s="84"/>
      <c r="B248" s="54">
        <v>10</v>
      </c>
      <c r="C248" s="77" t="s">
        <v>319</v>
      </c>
      <c r="D248" s="75" t="s">
        <v>10</v>
      </c>
      <c r="E248" s="2">
        <v>2</v>
      </c>
      <c r="F248" s="76"/>
      <c r="G248" s="78">
        <f t="shared" si="28"/>
        <v>0</v>
      </c>
      <c r="H248" s="82"/>
      <c r="I248" s="82"/>
      <c r="J248" s="82"/>
    </row>
    <row r="249" spans="1:10" s="83" customFormat="1" ht="15" x14ac:dyDescent="0.25">
      <c r="A249" s="84"/>
      <c r="B249" s="54">
        <v>11</v>
      </c>
      <c r="C249" s="77" t="s">
        <v>320</v>
      </c>
      <c r="D249" s="75" t="s">
        <v>10</v>
      </c>
      <c r="E249" s="2">
        <v>1</v>
      </c>
      <c r="F249" s="76"/>
      <c r="G249" s="78">
        <f t="shared" si="28"/>
        <v>0</v>
      </c>
      <c r="H249" s="82"/>
      <c r="I249" s="82"/>
      <c r="J249" s="82"/>
    </row>
    <row r="250" spans="1:10" s="83" customFormat="1" ht="15" x14ac:dyDescent="0.25">
      <c r="A250" s="84"/>
      <c r="B250" s="54">
        <v>12</v>
      </c>
      <c r="C250" s="77" t="s">
        <v>322</v>
      </c>
      <c r="D250" s="75" t="s">
        <v>10</v>
      </c>
      <c r="E250" s="2">
        <v>4</v>
      </c>
      <c r="F250" s="76"/>
      <c r="G250" s="78">
        <f t="shared" si="28"/>
        <v>0</v>
      </c>
      <c r="H250" s="82"/>
      <c r="I250" s="82"/>
      <c r="J250" s="82"/>
    </row>
    <row r="251" spans="1:10" s="83" customFormat="1" ht="15" x14ac:dyDescent="0.25">
      <c r="A251" s="84"/>
      <c r="B251" s="54">
        <v>13</v>
      </c>
      <c r="C251" s="77" t="s">
        <v>323</v>
      </c>
      <c r="D251" s="75" t="s">
        <v>10</v>
      </c>
      <c r="E251" s="2">
        <v>6</v>
      </c>
      <c r="F251" s="76"/>
      <c r="G251" s="78">
        <f t="shared" si="28"/>
        <v>0</v>
      </c>
      <c r="H251" s="82"/>
      <c r="I251" s="82"/>
      <c r="J251" s="82"/>
    </row>
    <row r="252" spans="1:10" s="83" customFormat="1" ht="15" x14ac:dyDescent="0.25">
      <c r="A252" s="84"/>
      <c r="B252" s="54">
        <v>14</v>
      </c>
      <c r="C252" s="77" t="s">
        <v>321</v>
      </c>
      <c r="D252" s="75" t="s">
        <v>10</v>
      </c>
      <c r="E252" s="2">
        <v>3</v>
      </c>
      <c r="F252" s="76"/>
      <c r="G252" s="78">
        <f t="shared" si="28"/>
        <v>0</v>
      </c>
      <c r="H252" s="82"/>
      <c r="I252" s="82"/>
      <c r="J252" s="82"/>
    </row>
    <row r="253" spans="1:10" s="83" customFormat="1" ht="15" x14ac:dyDescent="0.25">
      <c r="A253" s="84"/>
      <c r="B253" s="54">
        <v>15</v>
      </c>
      <c r="C253" s="77" t="s">
        <v>324</v>
      </c>
      <c r="D253" s="75" t="s">
        <v>10</v>
      </c>
      <c r="E253" s="2">
        <v>1</v>
      </c>
      <c r="F253" s="76"/>
      <c r="G253" s="78">
        <f t="shared" si="28"/>
        <v>0</v>
      </c>
      <c r="H253" s="82"/>
      <c r="I253" s="82"/>
      <c r="J253" s="82"/>
    </row>
    <row r="254" spans="1:10" s="83" customFormat="1" ht="15" x14ac:dyDescent="0.25">
      <c r="A254" s="84"/>
      <c r="B254" s="54">
        <v>16</v>
      </c>
      <c r="C254" s="77" t="s">
        <v>325</v>
      </c>
      <c r="D254" s="75" t="s">
        <v>10</v>
      </c>
      <c r="E254" s="2">
        <v>1</v>
      </c>
      <c r="F254" s="76"/>
      <c r="G254" s="78">
        <f t="shared" si="28"/>
        <v>0</v>
      </c>
      <c r="H254" s="82"/>
      <c r="I254" s="82"/>
      <c r="J254" s="82"/>
    </row>
    <row r="255" spans="1:10" s="83" customFormat="1" ht="15" x14ac:dyDescent="0.25">
      <c r="A255" s="84"/>
      <c r="B255" s="54">
        <v>17</v>
      </c>
      <c r="C255" s="77" t="s">
        <v>326</v>
      </c>
      <c r="D255" s="75" t="s">
        <v>10</v>
      </c>
      <c r="E255" s="2">
        <v>1</v>
      </c>
      <c r="F255" s="76"/>
      <c r="G255" s="78">
        <f t="shared" si="28"/>
        <v>0</v>
      </c>
      <c r="H255" s="82"/>
      <c r="I255" s="82"/>
      <c r="J255" s="82"/>
    </row>
    <row r="256" spans="1:10" s="83" customFormat="1" ht="15" x14ac:dyDescent="0.25">
      <c r="A256" s="84"/>
      <c r="B256" s="54">
        <v>18</v>
      </c>
      <c r="C256" s="77" t="s">
        <v>500</v>
      </c>
      <c r="D256" s="75" t="s">
        <v>10</v>
      </c>
      <c r="E256" s="2">
        <v>2</v>
      </c>
      <c r="F256" s="76"/>
      <c r="G256" s="78">
        <f t="shared" si="28"/>
        <v>0</v>
      </c>
      <c r="H256" s="82"/>
      <c r="I256" s="82"/>
      <c r="J256" s="82"/>
    </row>
    <row r="257" spans="1:10" s="83" customFormat="1" ht="15" x14ac:dyDescent="0.25">
      <c r="A257" s="84"/>
      <c r="B257" s="54"/>
      <c r="C257" s="77"/>
      <c r="D257" s="75"/>
      <c r="E257" s="2"/>
      <c r="F257" s="76"/>
      <c r="G257" s="78"/>
      <c r="H257" s="82"/>
      <c r="I257" s="82"/>
      <c r="J257" s="82"/>
    </row>
    <row r="258" spans="1:10" s="83" customFormat="1" ht="15" x14ac:dyDescent="0.25">
      <c r="A258" s="84"/>
      <c r="B258" s="54">
        <v>19</v>
      </c>
      <c r="C258" s="77" t="s">
        <v>304</v>
      </c>
      <c r="D258" s="75" t="s">
        <v>10</v>
      </c>
      <c r="E258" s="2">
        <v>14</v>
      </c>
      <c r="F258" s="76"/>
      <c r="G258" s="78">
        <f t="shared" si="28"/>
        <v>0</v>
      </c>
      <c r="H258" s="82"/>
      <c r="I258" s="82"/>
      <c r="J258" s="82"/>
    </row>
    <row r="259" spans="1:10" s="83" customFormat="1" ht="15" x14ac:dyDescent="0.25">
      <c r="A259" s="84"/>
      <c r="B259" s="54">
        <v>20</v>
      </c>
      <c r="C259" s="77" t="s">
        <v>327</v>
      </c>
      <c r="D259" s="75" t="s">
        <v>10</v>
      </c>
      <c r="E259" s="2">
        <v>3</v>
      </c>
      <c r="F259" s="76"/>
      <c r="G259" s="78">
        <f t="shared" si="28"/>
        <v>0</v>
      </c>
      <c r="H259" s="82"/>
      <c r="I259" s="82"/>
      <c r="J259" s="82"/>
    </row>
    <row r="260" spans="1:10" s="83" customFormat="1" ht="15" x14ac:dyDescent="0.25">
      <c r="A260" s="84"/>
      <c r="B260" s="54">
        <v>21</v>
      </c>
      <c r="C260" s="77" t="s">
        <v>305</v>
      </c>
      <c r="D260" s="75" t="s">
        <v>10</v>
      </c>
      <c r="E260" s="2">
        <v>3</v>
      </c>
      <c r="F260" s="76"/>
      <c r="G260" s="78">
        <f t="shared" si="28"/>
        <v>0</v>
      </c>
      <c r="H260" s="82"/>
      <c r="I260" s="82"/>
      <c r="J260" s="82"/>
    </row>
    <row r="261" spans="1:10" s="83" customFormat="1" ht="15" x14ac:dyDescent="0.25">
      <c r="A261" s="84"/>
      <c r="B261" s="54">
        <v>22</v>
      </c>
      <c r="C261" s="77" t="s">
        <v>328</v>
      </c>
      <c r="D261" s="75" t="s">
        <v>10</v>
      </c>
      <c r="E261" s="2">
        <v>1</v>
      </c>
      <c r="F261" s="76"/>
      <c r="G261" s="78">
        <f t="shared" si="28"/>
        <v>0</v>
      </c>
      <c r="H261" s="82"/>
      <c r="I261" s="82"/>
      <c r="J261" s="82"/>
    </row>
    <row r="262" spans="1:10" s="83" customFormat="1" ht="15" x14ac:dyDescent="0.25">
      <c r="A262" s="84"/>
      <c r="B262" s="54">
        <v>23</v>
      </c>
      <c r="C262" s="77" t="s">
        <v>329</v>
      </c>
      <c r="D262" s="75" t="s">
        <v>10</v>
      </c>
      <c r="E262" s="2">
        <v>2</v>
      </c>
      <c r="F262" s="76"/>
      <c r="G262" s="78">
        <f t="shared" si="28"/>
        <v>0</v>
      </c>
      <c r="H262" s="82"/>
      <c r="I262" s="82"/>
      <c r="J262" s="82"/>
    </row>
    <row r="263" spans="1:10" s="83" customFormat="1" ht="15" x14ac:dyDescent="0.25">
      <c r="A263" s="84"/>
      <c r="B263" s="54">
        <v>24</v>
      </c>
      <c r="C263" s="77" t="s">
        <v>306</v>
      </c>
      <c r="D263" s="75" t="s">
        <v>10</v>
      </c>
      <c r="E263" s="2">
        <v>1</v>
      </c>
      <c r="F263" s="76"/>
      <c r="G263" s="78">
        <f t="shared" si="28"/>
        <v>0</v>
      </c>
      <c r="H263" s="82"/>
      <c r="I263" s="82"/>
      <c r="J263" s="82"/>
    </row>
    <row r="264" spans="1:10" s="83" customFormat="1" ht="15" x14ac:dyDescent="0.25">
      <c r="A264" s="84"/>
      <c r="B264" s="54">
        <v>25</v>
      </c>
      <c r="C264" s="77" t="s">
        <v>307</v>
      </c>
      <c r="D264" s="75" t="s">
        <v>10</v>
      </c>
      <c r="E264" s="2">
        <v>4</v>
      </c>
      <c r="F264" s="76"/>
      <c r="G264" s="78">
        <f t="shared" si="28"/>
        <v>0</v>
      </c>
      <c r="H264" s="82"/>
      <c r="I264" s="82"/>
      <c r="J264" s="82"/>
    </row>
    <row r="265" spans="1:10" s="83" customFormat="1" ht="15" x14ac:dyDescent="0.25">
      <c r="A265" s="84"/>
      <c r="B265" s="54">
        <v>26</v>
      </c>
      <c r="C265" s="77" t="s">
        <v>308</v>
      </c>
      <c r="D265" s="75" t="s">
        <v>10</v>
      </c>
      <c r="E265" s="2">
        <v>2</v>
      </c>
      <c r="F265" s="76"/>
      <c r="G265" s="78">
        <f t="shared" si="28"/>
        <v>0</v>
      </c>
      <c r="H265" s="82"/>
      <c r="I265" s="82"/>
      <c r="J265" s="82"/>
    </row>
    <row r="266" spans="1:10" s="83" customFormat="1" ht="15" x14ac:dyDescent="0.25">
      <c r="A266" s="84"/>
      <c r="B266" s="54">
        <v>27</v>
      </c>
      <c r="C266" s="77" t="s">
        <v>309</v>
      </c>
      <c r="D266" s="75" t="s">
        <v>10</v>
      </c>
      <c r="E266" s="2">
        <v>3</v>
      </c>
      <c r="F266" s="76"/>
      <c r="G266" s="78">
        <f t="shared" si="28"/>
        <v>0</v>
      </c>
      <c r="H266" s="82"/>
      <c r="I266" s="82"/>
      <c r="J266" s="82"/>
    </row>
    <row r="267" spans="1:10" s="83" customFormat="1" ht="15" x14ac:dyDescent="0.25">
      <c r="A267" s="84"/>
      <c r="B267" s="54">
        <v>28</v>
      </c>
      <c r="C267" s="77" t="s">
        <v>310</v>
      </c>
      <c r="D267" s="75" t="s">
        <v>10</v>
      </c>
      <c r="E267" s="2">
        <v>5</v>
      </c>
      <c r="F267" s="76"/>
      <c r="G267" s="78">
        <f t="shared" si="28"/>
        <v>0</v>
      </c>
      <c r="H267" s="82"/>
      <c r="I267" s="82"/>
      <c r="J267" s="82"/>
    </row>
    <row r="268" spans="1:10" s="83" customFormat="1" ht="15" x14ac:dyDescent="0.25">
      <c r="A268" s="84"/>
      <c r="B268" s="54">
        <v>29</v>
      </c>
      <c r="C268" s="77" t="s">
        <v>331</v>
      </c>
      <c r="D268" s="75" t="s">
        <v>10</v>
      </c>
      <c r="E268" s="2">
        <v>2</v>
      </c>
      <c r="F268" s="76"/>
      <c r="G268" s="78">
        <f t="shared" si="28"/>
        <v>0</v>
      </c>
      <c r="H268" s="82"/>
      <c r="I268" s="82"/>
      <c r="J268" s="82"/>
    </row>
    <row r="269" spans="1:10" s="83" customFormat="1" ht="15" x14ac:dyDescent="0.25">
      <c r="A269" s="84"/>
      <c r="B269" s="54">
        <v>30</v>
      </c>
      <c r="C269" s="77" t="s">
        <v>330</v>
      </c>
      <c r="D269" s="75" t="s">
        <v>10</v>
      </c>
      <c r="E269" s="2">
        <v>3</v>
      </c>
      <c r="F269" s="76"/>
      <c r="G269" s="78">
        <f t="shared" si="28"/>
        <v>0</v>
      </c>
      <c r="H269" s="82"/>
      <c r="I269" s="82"/>
      <c r="J269" s="82"/>
    </row>
    <row r="270" spans="1:10" s="83" customFormat="1" ht="15" x14ac:dyDescent="0.25">
      <c r="A270" s="84"/>
      <c r="B270" s="54">
        <v>31</v>
      </c>
      <c r="C270" s="77" t="s">
        <v>332</v>
      </c>
      <c r="D270" s="75" t="s">
        <v>10</v>
      </c>
      <c r="E270" s="2">
        <v>2</v>
      </c>
      <c r="F270" s="76"/>
      <c r="G270" s="78">
        <f t="shared" si="28"/>
        <v>0</v>
      </c>
      <c r="H270" s="82"/>
      <c r="I270" s="82"/>
      <c r="J270" s="82"/>
    </row>
    <row r="271" spans="1:10" s="83" customFormat="1" ht="15" x14ac:dyDescent="0.25">
      <c r="A271" s="84"/>
      <c r="B271" s="54">
        <v>32</v>
      </c>
      <c r="C271" s="77" t="s">
        <v>333</v>
      </c>
      <c r="D271" s="75" t="s">
        <v>10</v>
      </c>
      <c r="E271" s="2">
        <v>3</v>
      </c>
      <c r="F271" s="76"/>
      <c r="G271" s="78">
        <f t="shared" si="28"/>
        <v>0</v>
      </c>
      <c r="H271" s="82"/>
      <c r="I271" s="82"/>
      <c r="J271" s="82"/>
    </row>
    <row r="272" spans="1:10" s="83" customFormat="1" ht="15" x14ac:dyDescent="0.25">
      <c r="A272" s="84"/>
      <c r="B272" s="54"/>
      <c r="C272" s="77"/>
      <c r="D272" s="75"/>
      <c r="E272" s="2"/>
      <c r="F272" s="76"/>
      <c r="G272" s="78"/>
      <c r="H272" s="82"/>
      <c r="I272" s="82"/>
      <c r="J272" s="82"/>
    </row>
    <row r="273" spans="1:10" s="83" customFormat="1" ht="15" x14ac:dyDescent="0.25">
      <c r="A273" s="84"/>
      <c r="B273" s="54">
        <v>33</v>
      </c>
      <c r="C273" s="77" t="s">
        <v>303</v>
      </c>
      <c r="D273" s="75" t="s">
        <v>10</v>
      </c>
      <c r="E273" s="2">
        <v>4</v>
      </c>
      <c r="F273" s="76"/>
      <c r="G273" s="78">
        <f t="shared" si="28"/>
        <v>0</v>
      </c>
      <c r="H273" s="82"/>
      <c r="I273" s="82"/>
      <c r="J273" s="82"/>
    </row>
    <row r="274" spans="1:10" s="83" customFormat="1" ht="15" x14ac:dyDescent="0.25">
      <c r="A274" s="84"/>
      <c r="B274" s="54">
        <v>34</v>
      </c>
      <c r="C274" s="77" t="s">
        <v>334</v>
      </c>
      <c r="D274" s="75" t="s">
        <v>10</v>
      </c>
      <c r="E274" s="2">
        <v>3</v>
      </c>
      <c r="F274" s="76"/>
      <c r="G274" s="78">
        <f t="shared" si="28"/>
        <v>0</v>
      </c>
      <c r="H274" s="82"/>
      <c r="I274" s="82"/>
      <c r="J274" s="82"/>
    </row>
    <row r="275" spans="1:10" s="83" customFormat="1" ht="15" x14ac:dyDescent="0.25">
      <c r="A275" s="84"/>
      <c r="B275" s="54">
        <v>35</v>
      </c>
      <c r="C275" s="77" t="s">
        <v>335</v>
      </c>
      <c r="D275" s="75" t="s">
        <v>10</v>
      </c>
      <c r="E275" s="2">
        <v>1</v>
      </c>
      <c r="F275" s="76"/>
      <c r="G275" s="78">
        <f t="shared" si="28"/>
        <v>0</v>
      </c>
      <c r="H275" s="82"/>
      <c r="I275" s="82"/>
      <c r="J275" s="82"/>
    </row>
    <row r="276" spans="1:10" s="83" customFormat="1" ht="15" x14ac:dyDescent="0.25">
      <c r="A276" s="84"/>
      <c r="B276" s="54">
        <v>36</v>
      </c>
      <c r="C276" s="77" t="s">
        <v>336</v>
      </c>
      <c r="D276" s="75" t="s">
        <v>10</v>
      </c>
      <c r="E276" s="2">
        <v>1</v>
      </c>
      <c r="F276" s="76"/>
      <c r="G276" s="78">
        <f t="shared" si="28"/>
        <v>0</v>
      </c>
      <c r="H276" s="82"/>
      <c r="I276" s="82"/>
      <c r="J276" s="82"/>
    </row>
    <row r="277" spans="1:10" s="83" customFormat="1" ht="15" x14ac:dyDescent="0.25">
      <c r="A277" s="84"/>
      <c r="B277" s="54">
        <v>37</v>
      </c>
      <c r="C277" s="77" t="s">
        <v>337</v>
      </c>
      <c r="D277" s="75" t="s">
        <v>10</v>
      </c>
      <c r="E277" s="2">
        <v>1</v>
      </c>
      <c r="F277" s="76"/>
      <c r="G277" s="78">
        <f t="shared" si="28"/>
        <v>0</v>
      </c>
      <c r="H277" s="82"/>
      <c r="I277" s="82"/>
      <c r="J277" s="82"/>
    </row>
    <row r="278" spans="1:10" s="83" customFormat="1" ht="15" x14ac:dyDescent="0.25">
      <c r="A278" s="84"/>
      <c r="B278" s="54">
        <v>38</v>
      </c>
      <c r="C278" s="77" t="s">
        <v>338</v>
      </c>
      <c r="D278" s="75" t="s">
        <v>10</v>
      </c>
      <c r="E278" s="2">
        <v>2</v>
      </c>
      <c r="F278" s="76"/>
      <c r="G278" s="78">
        <f t="shared" si="28"/>
        <v>0</v>
      </c>
      <c r="H278" s="82"/>
      <c r="I278" s="82"/>
      <c r="J278" s="82"/>
    </row>
    <row r="279" spans="1:10" s="83" customFormat="1" ht="15" x14ac:dyDescent="0.25">
      <c r="A279" s="84"/>
      <c r="B279" s="54">
        <v>39</v>
      </c>
      <c r="C279" s="77" t="s">
        <v>340</v>
      </c>
      <c r="D279" s="75" t="s">
        <v>10</v>
      </c>
      <c r="E279" s="2">
        <v>4</v>
      </c>
      <c r="F279" s="76"/>
      <c r="G279" s="78">
        <f t="shared" si="28"/>
        <v>0</v>
      </c>
      <c r="H279" s="82"/>
      <c r="I279" s="82"/>
      <c r="J279" s="82"/>
    </row>
    <row r="280" spans="1:10" s="83" customFormat="1" ht="15" x14ac:dyDescent="0.25">
      <c r="A280" s="84"/>
      <c r="B280" s="54"/>
      <c r="C280" s="77"/>
      <c r="D280" s="75"/>
      <c r="E280" s="2"/>
      <c r="F280" s="76"/>
      <c r="G280" s="78"/>
      <c r="H280" s="82"/>
      <c r="I280" s="82"/>
      <c r="J280" s="82"/>
    </row>
    <row r="281" spans="1:10" s="83" customFormat="1" ht="15" x14ac:dyDescent="0.25">
      <c r="A281" s="84"/>
      <c r="B281" s="54">
        <v>40</v>
      </c>
      <c r="C281" s="77" t="s">
        <v>339</v>
      </c>
      <c r="D281" s="75" t="s">
        <v>10</v>
      </c>
      <c r="E281" s="2">
        <v>2</v>
      </c>
      <c r="F281" s="76"/>
      <c r="G281" s="78">
        <f t="shared" si="28"/>
        <v>0</v>
      </c>
      <c r="H281" s="82"/>
      <c r="I281" s="82"/>
      <c r="J281" s="82"/>
    </row>
    <row r="282" spans="1:10" s="83" customFormat="1" ht="15" x14ac:dyDescent="0.25">
      <c r="A282" s="84"/>
      <c r="B282" s="54">
        <v>41</v>
      </c>
      <c r="C282" s="77" t="s">
        <v>302</v>
      </c>
      <c r="D282" s="75" t="s">
        <v>10</v>
      </c>
      <c r="E282" s="2">
        <v>2</v>
      </c>
      <c r="F282" s="76"/>
      <c r="G282" s="78">
        <f t="shared" si="28"/>
        <v>0</v>
      </c>
      <c r="H282" s="82"/>
      <c r="I282" s="82"/>
      <c r="J282" s="82"/>
    </row>
    <row r="283" spans="1:10" s="83" customFormat="1" ht="15" x14ac:dyDescent="0.25">
      <c r="A283" s="84"/>
      <c r="B283" s="54">
        <v>42</v>
      </c>
      <c r="C283" s="77" t="s">
        <v>341</v>
      </c>
      <c r="D283" s="75" t="s">
        <v>10</v>
      </c>
      <c r="E283" s="2">
        <v>3</v>
      </c>
      <c r="F283" s="76"/>
      <c r="G283" s="78">
        <f t="shared" si="28"/>
        <v>0</v>
      </c>
      <c r="H283" s="82"/>
      <c r="I283" s="82"/>
      <c r="J283" s="82"/>
    </row>
    <row r="284" spans="1:10" s="83" customFormat="1" ht="15" x14ac:dyDescent="0.25">
      <c r="A284" s="84"/>
      <c r="B284" s="54"/>
      <c r="C284" s="77"/>
      <c r="D284" s="75"/>
      <c r="E284" s="2"/>
      <c r="F284" s="76"/>
      <c r="G284" s="78"/>
      <c r="H284" s="82"/>
      <c r="I284" s="82"/>
      <c r="J284" s="82"/>
    </row>
    <row r="285" spans="1:10" s="83" customFormat="1" ht="18.75" x14ac:dyDescent="0.25">
      <c r="A285" s="84"/>
      <c r="B285" s="54">
        <v>43</v>
      </c>
      <c r="C285" s="77" t="s">
        <v>311</v>
      </c>
      <c r="D285" s="75" t="s">
        <v>10</v>
      </c>
      <c r="E285" s="2">
        <v>2</v>
      </c>
      <c r="F285" s="76"/>
      <c r="G285" s="78">
        <f t="shared" si="28"/>
        <v>0</v>
      </c>
      <c r="H285" s="82"/>
      <c r="I285" s="82"/>
      <c r="J285" s="82"/>
    </row>
    <row r="286" spans="1:10" s="83" customFormat="1" ht="18.75" x14ac:dyDescent="0.25">
      <c r="A286" s="84"/>
      <c r="B286" s="54">
        <v>44</v>
      </c>
      <c r="C286" s="77" t="s">
        <v>342</v>
      </c>
      <c r="D286" s="75" t="s">
        <v>10</v>
      </c>
      <c r="E286" s="2">
        <v>2</v>
      </c>
      <c r="F286" s="76"/>
      <c r="G286" s="78">
        <f t="shared" si="28"/>
        <v>0</v>
      </c>
      <c r="H286" s="82"/>
      <c r="I286" s="82"/>
      <c r="J286" s="82"/>
    </row>
    <row r="287" spans="1:10" s="83" customFormat="1" ht="18.75" x14ac:dyDescent="0.25">
      <c r="A287" s="84"/>
      <c r="B287" s="54">
        <v>45</v>
      </c>
      <c r="C287" s="77" t="s">
        <v>358</v>
      </c>
      <c r="D287" s="75" t="s">
        <v>10</v>
      </c>
      <c r="E287" s="2">
        <v>1</v>
      </c>
      <c r="F287" s="76"/>
      <c r="G287" s="78">
        <f t="shared" si="28"/>
        <v>0</v>
      </c>
      <c r="H287" s="82"/>
      <c r="I287" s="82"/>
      <c r="J287" s="82"/>
    </row>
    <row r="288" spans="1:10" s="83" customFormat="1" ht="18.75" x14ac:dyDescent="0.25">
      <c r="A288" s="84"/>
      <c r="B288" s="54">
        <v>46</v>
      </c>
      <c r="C288" s="77" t="s">
        <v>359</v>
      </c>
      <c r="D288" s="75" t="s">
        <v>10</v>
      </c>
      <c r="E288" s="2">
        <v>1</v>
      </c>
      <c r="F288" s="76"/>
      <c r="G288" s="78">
        <f t="shared" si="28"/>
        <v>0</v>
      </c>
      <c r="H288" s="82"/>
      <c r="I288" s="82"/>
      <c r="J288" s="82"/>
    </row>
    <row r="289" spans="1:10" s="83" customFormat="1" ht="18.75" x14ac:dyDescent="0.25">
      <c r="A289" s="84"/>
      <c r="B289" s="54">
        <v>47</v>
      </c>
      <c r="C289" s="77" t="s">
        <v>360</v>
      </c>
      <c r="D289" s="75" t="s">
        <v>10</v>
      </c>
      <c r="E289" s="2">
        <v>1</v>
      </c>
      <c r="F289" s="76"/>
      <c r="G289" s="78">
        <f t="shared" si="28"/>
        <v>0</v>
      </c>
      <c r="H289" s="82"/>
      <c r="I289" s="82"/>
      <c r="J289" s="82"/>
    </row>
    <row r="290" spans="1:10" s="83" customFormat="1" ht="15" x14ac:dyDescent="0.25">
      <c r="A290" s="84"/>
      <c r="B290" s="54">
        <v>48</v>
      </c>
      <c r="C290" s="77" t="s">
        <v>343</v>
      </c>
      <c r="D290" s="75" t="s">
        <v>10</v>
      </c>
      <c r="E290" s="2">
        <v>2</v>
      </c>
      <c r="F290" s="76"/>
      <c r="G290" s="78">
        <f t="shared" si="28"/>
        <v>0</v>
      </c>
      <c r="H290" s="82"/>
      <c r="I290" s="82"/>
      <c r="J290" s="82"/>
    </row>
    <row r="291" spans="1:10" s="83" customFormat="1" ht="15" x14ac:dyDescent="0.25">
      <c r="A291" s="84"/>
      <c r="B291" s="54">
        <v>49</v>
      </c>
      <c r="C291" s="77" t="s">
        <v>344</v>
      </c>
      <c r="D291" s="75" t="s">
        <v>10</v>
      </c>
      <c r="E291" s="2">
        <v>4</v>
      </c>
      <c r="F291" s="76"/>
      <c r="G291" s="78">
        <f t="shared" si="28"/>
        <v>0</v>
      </c>
      <c r="H291" s="82"/>
      <c r="I291" s="82"/>
      <c r="J291" s="82"/>
    </row>
    <row r="292" spans="1:10" s="83" customFormat="1" ht="15" x14ac:dyDescent="0.25">
      <c r="A292" s="84"/>
      <c r="B292" s="54">
        <v>50</v>
      </c>
      <c r="C292" s="77" t="s">
        <v>509</v>
      </c>
      <c r="D292" s="75" t="s">
        <v>10</v>
      </c>
      <c r="E292" s="2">
        <v>1</v>
      </c>
      <c r="F292" s="76"/>
      <c r="G292" s="78">
        <f t="shared" si="28"/>
        <v>0</v>
      </c>
      <c r="H292" s="82"/>
      <c r="I292" s="82"/>
      <c r="J292" s="82"/>
    </row>
    <row r="293" spans="1:10" s="83" customFormat="1" ht="15" x14ac:dyDescent="0.25">
      <c r="A293" s="84"/>
      <c r="B293" s="54"/>
      <c r="C293" s="77"/>
      <c r="D293" s="75"/>
      <c r="E293" s="2"/>
      <c r="F293" s="76"/>
      <c r="G293" s="78"/>
      <c r="H293" s="82"/>
      <c r="I293" s="82"/>
      <c r="J293" s="82"/>
    </row>
    <row r="294" spans="1:10" s="83" customFormat="1" ht="15" x14ac:dyDescent="0.25">
      <c r="A294" s="84"/>
      <c r="B294" s="55" t="s">
        <v>346</v>
      </c>
      <c r="C294" s="63" t="s">
        <v>345</v>
      </c>
      <c r="D294" s="75"/>
      <c r="E294" s="2"/>
      <c r="F294" s="76"/>
      <c r="G294" s="78"/>
      <c r="H294" s="82"/>
      <c r="I294" s="82"/>
      <c r="J294" s="82"/>
    </row>
    <row r="295" spans="1:10" s="83" customFormat="1" ht="45" x14ac:dyDescent="0.25">
      <c r="A295" s="84"/>
      <c r="B295" s="54"/>
      <c r="C295" s="77" t="s">
        <v>301</v>
      </c>
      <c r="D295" s="75"/>
      <c r="E295" s="2"/>
      <c r="F295" s="76"/>
      <c r="G295" s="78"/>
      <c r="H295" s="82"/>
      <c r="I295" s="82"/>
      <c r="J295" s="82"/>
    </row>
    <row r="296" spans="1:10" s="83" customFormat="1" ht="15" x14ac:dyDescent="0.25">
      <c r="A296" s="84"/>
      <c r="B296" s="54"/>
      <c r="C296" s="77"/>
      <c r="D296" s="75"/>
      <c r="E296" s="2"/>
      <c r="F296" s="76"/>
      <c r="G296" s="78"/>
      <c r="H296" s="82"/>
      <c r="I296" s="82"/>
      <c r="J296" s="82"/>
    </row>
    <row r="297" spans="1:10" s="83" customFormat="1" ht="15" x14ac:dyDescent="0.25">
      <c r="A297" s="84"/>
      <c r="B297" s="54">
        <v>1</v>
      </c>
      <c r="C297" s="77" t="s">
        <v>353</v>
      </c>
      <c r="D297" s="75" t="s">
        <v>10</v>
      </c>
      <c r="E297" s="2">
        <v>3</v>
      </c>
      <c r="F297" s="76"/>
      <c r="G297" s="78">
        <f t="shared" si="28"/>
        <v>0</v>
      </c>
      <c r="H297" s="82"/>
      <c r="I297" s="82"/>
      <c r="J297" s="82"/>
    </row>
    <row r="298" spans="1:10" s="83" customFormat="1" ht="15" x14ac:dyDescent="0.25">
      <c r="A298" s="84"/>
      <c r="B298" s="54">
        <v>2</v>
      </c>
      <c r="C298" s="77" t="s">
        <v>348</v>
      </c>
      <c r="D298" s="75" t="s">
        <v>10</v>
      </c>
      <c r="E298" s="2">
        <v>3</v>
      </c>
      <c r="F298" s="76"/>
      <c r="G298" s="78">
        <f t="shared" si="28"/>
        <v>0</v>
      </c>
      <c r="H298" s="82"/>
      <c r="I298" s="82"/>
      <c r="J298" s="82"/>
    </row>
    <row r="299" spans="1:10" s="83" customFormat="1" ht="15" x14ac:dyDescent="0.25">
      <c r="A299" s="84"/>
      <c r="B299" s="54">
        <v>3</v>
      </c>
      <c r="C299" s="77" t="s">
        <v>347</v>
      </c>
      <c r="D299" s="75" t="s">
        <v>10</v>
      </c>
      <c r="E299" s="2">
        <v>3</v>
      </c>
      <c r="F299" s="76"/>
      <c r="G299" s="78">
        <f t="shared" si="28"/>
        <v>0</v>
      </c>
      <c r="H299" s="82"/>
      <c r="I299" s="82"/>
      <c r="J299" s="82"/>
    </row>
    <row r="300" spans="1:10" s="83" customFormat="1" ht="15" x14ac:dyDescent="0.25">
      <c r="A300" s="84"/>
      <c r="B300" s="54">
        <v>4</v>
      </c>
      <c r="C300" s="77" t="s">
        <v>354</v>
      </c>
      <c r="D300" s="75" t="s">
        <v>10</v>
      </c>
      <c r="E300" s="2">
        <v>3</v>
      </c>
      <c r="F300" s="76"/>
      <c r="G300" s="78">
        <f t="shared" si="28"/>
        <v>0</v>
      </c>
      <c r="H300" s="82"/>
      <c r="I300" s="82"/>
      <c r="J300" s="82"/>
    </row>
    <row r="301" spans="1:10" s="83" customFormat="1" ht="15" x14ac:dyDescent="0.25">
      <c r="A301" s="84"/>
      <c r="B301" s="54">
        <v>5</v>
      </c>
      <c r="C301" s="77" t="s">
        <v>349</v>
      </c>
      <c r="D301" s="75" t="s">
        <v>10</v>
      </c>
      <c r="E301" s="2">
        <v>8</v>
      </c>
      <c r="F301" s="76"/>
      <c r="G301" s="78">
        <f t="shared" si="28"/>
        <v>0</v>
      </c>
      <c r="H301" s="82"/>
      <c r="I301" s="82"/>
      <c r="J301" s="82"/>
    </row>
    <row r="302" spans="1:10" s="83" customFormat="1" ht="15" x14ac:dyDescent="0.25">
      <c r="A302" s="84"/>
      <c r="B302" s="54">
        <v>6</v>
      </c>
      <c r="C302" s="77" t="s">
        <v>350</v>
      </c>
      <c r="D302" s="75" t="s">
        <v>10</v>
      </c>
      <c r="E302" s="2">
        <v>8</v>
      </c>
      <c r="F302" s="76"/>
      <c r="G302" s="78">
        <f t="shared" si="28"/>
        <v>0</v>
      </c>
      <c r="H302" s="82"/>
      <c r="I302" s="82"/>
      <c r="J302" s="82"/>
    </row>
    <row r="303" spans="1:10" s="83" customFormat="1" ht="15" x14ac:dyDescent="0.25">
      <c r="A303" s="84"/>
      <c r="B303" s="54">
        <v>7</v>
      </c>
      <c r="C303" s="77" t="s">
        <v>351</v>
      </c>
      <c r="D303" s="75" t="s">
        <v>10</v>
      </c>
      <c r="E303" s="2">
        <v>1</v>
      </c>
      <c r="F303" s="76"/>
      <c r="G303" s="78">
        <f t="shared" ref="G303:G306" si="29">F303</f>
        <v>0</v>
      </c>
      <c r="H303" s="82"/>
      <c r="I303" s="82"/>
      <c r="J303" s="82"/>
    </row>
    <row r="304" spans="1:10" s="83" customFormat="1" ht="15" x14ac:dyDescent="0.25">
      <c r="A304" s="84"/>
      <c r="B304" s="54">
        <v>8</v>
      </c>
      <c r="C304" s="77" t="s">
        <v>507</v>
      </c>
      <c r="D304" s="75" t="s">
        <v>10</v>
      </c>
      <c r="E304" s="2">
        <v>1</v>
      </c>
      <c r="F304" s="76"/>
      <c r="G304" s="78">
        <f t="shared" si="29"/>
        <v>0</v>
      </c>
      <c r="H304" s="82"/>
      <c r="I304" s="82"/>
      <c r="J304" s="82"/>
    </row>
    <row r="305" spans="1:10" s="83" customFormat="1" ht="15" x14ac:dyDescent="0.25">
      <c r="A305" s="84"/>
      <c r="B305" s="54">
        <v>9</v>
      </c>
      <c r="C305" s="77" t="s">
        <v>508</v>
      </c>
      <c r="D305" s="75" t="s">
        <v>10</v>
      </c>
      <c r="E305" s="2">
        <v>1</v>
      </c>
      <c r="F305" s="76"/>
      <c r="G305" s="78">
        <f t="shared" si="29"/>
        <v>0</v>
      </c>
      <c r="H305" s="82"/>
      <c r="I305" s="82"/>
      <c r="J305" s="82"/>
    </row>
    <row r="306" spans="1:10" s="83" customFormat="1" ht="15" x14ac:dyDescent="0.25">
      <c r="A306" s="84"/>
      <c r="B306" s="54">
        <v>10</v>
      </c>
      <c r="C306" s="77" t="s">
        <v>510</v>
      </c>
      <c r="D306" s="75" t="s">
        <v>10</v>
      </c>
      <c r="E306" s="2">
        <v>1</v>
      </c>
      <c r="F306" s="76"/>
      <c r="G306" s="78">
        <f t="shared" si="29"/>
        <v>0</v>
      </c>
      <c r="H306" s="82"/>
      <c r="I306" s="82"/>
      <c r="J306" s="82"/>
    </row>
    <row r="307" spans="1:10" s="83" customFormat="1" ht="15" x14ac:dyDescent="0.2">
      <c r="A307" s="84"/>
      <c r="B307" s="54"/>
      <c r="C307" s="12"/>
      <c r="D307" s="82"/>
      <c r="E307" s="2"/>
      <c r="F307" s="4"/>
      <c r="G307" s="5"/>
      <c r="H307" s="82"/>
      <c r="I307" s="82"/>
      <c r="J307" s="82"/>
    </row>
    <row r="308" spans="1:10" s="83" customFormat="1" x14ac:dyDescent="0.2">
      <c r="A308" s="84"/>
      <c r="B308" s="17"/>
      <c r="C308" s="16" t="s">
        <v>355</v>
      </c>
      <c r="D308" s="1"/>
      <c r="E308" s="3"/>
      <c r="F308" s="3"/>
      <c r="G308" s="7">
        <f>SUM(G207:G307)</f>
        <v>0</v>
      </c>
      <c r="H308" s="82"/>
      <c r="I308" s="82"/>
      <c r="J308" s="82"/>
    </row>
    <row r="309" spans="1:10" s="83" customFormat="1" x14ac:dyDescent="0.2">
      <c r="A309" s="84"/>
      <c r="B309" s="17"/>
      <c r="C309" s="11"/>
      <c r="D309" s="82"/>
      <c r="E309" s="2"/>
      <c r="F309" s="2"/>
      <c r="G309" s="6"/>
      <c r="H309" s="82"/>
      <c r="I309" s="82"/>
      <c r="J309" s="82"/>
    </row>
    <row r="310" spans="1:10" ht="15" x14ac:dyDescent="0.25">
      <c r="B310" s="29" t="s">
        <v>16</v>
      </c>
      <c r="C310" s="11" t="s">
        <v>7</v>
      </c>
      <c r="D310" s="75"/>
      <c r="J310" s="12"/>
    </row>
    <row r="311" spans="1:10" ht="15" x14ac:dyDescent="0.25">
      <c r="B311" s="55"/>
      <c r="C311" s="11"/>
      <c r="D311" s="75"/>
      <c r="J311" s="12"/>
    </row>
    <row r="312" spans="1:10" ht="30" x14ac:dyDescent="0.25">
      <c r="B312" s="54">
        <v>1</v>
      </c>
      <c r="C312" s="159" t="s">
        <v>53</v>
      </c>
      <c r="D312" s="160" t="s">
        <v>48</v>
      </c>
      <c r="E312" s="161">
        <v>2524</v>
      </c>
      <c r="F312" s="162"/>
      <c r="G312" s="161">
        <f t="shared" ref="G312:G396" si="30">+E312*F312</f>
        <v>0</v>
      </c>
      <c r="J312" s="12"/>
    </row>
    <row r="313" spans="1:10" ht="18" x14ac:dyDescent="0.25">
      <c r="B313" s="54"/>
      <c r="C313" s="80" t="str">
        <f t="shared" ref="C313:C323" si="31">C14</f>
        <v>vodovod V1</v>
      </c>
      <c r="D313" s="75" t="s">
        <v>48</v>
      </c>
      <c r="E313" s="78">
        <v>343</v>
      </c>
      <c r="F313" s="76"/>
      <c r="G313" s="78"/>
      <c r="J313" s="12"/>
    </row>
    <row r="314" spans="1:10" ht="18" x14ac:dyDescent="0.25">
      <c r="B314" s="54"/>
      <c r="C314" s="80" t="str">
        <f t="shared" si="31"/>
        <v>vodovod V2</v>
      </c>
      <c r="D314" s="75" t="s">
        <v>48</v>
      </c>
      <c r="E314" s="78">
        <v>488</v>
      </c>
      <c r="F314" s="76"/>
      <c r="G314" s="78"/>
      <c r="J314" s="12"/>
    </row>
    <row r="315" spans="1:10" ht="18" x14ac:dyDescent="0.25">
      <c r="B315" s="54"/>
      <c r="C315" s="80" t="str">
        <f t="shared" si="31"/>
        <v>vodovod V3</v>
      </c>
      <c r="D315" s="75" t="s">
        <v>48</v>
      </c>
      <c r="E315" s="78">
        <v>248</v>
      </c>
      <c r="F315" s="76"/>
      <c r="G315" s="78"/>
      <c r="J315" s="12"/>
    </row>
    <row r="316" spans="1:10" ht="18" x14ac:dyDescent="0.25">
      <c r="B316" s="54"/>
      <c r="C316" s="80" t="str">
        <f t="shared" si="31"/>
        <v>vodovod V4</v>
      </c>
      <c r="D316" s="75" t="s">
        <v>48</v>
      </c>
      <c r="E316" s="78">
        <v>261</v>
      </c>
      <c r="F316" s="76"/>
      <c r="G316" s="78"/>
      <c r="J316" s="12"/>
    </row>
    <row r="317" spans="1:10" ht="18" x14ac:dyDescent="0.25">
      <c r="B317" s="54"/>
      <c r="C317" s="80" t="str">
        <f t="shared" si="31"/>
        <v>vodovod V5</v>
      </c>
      <c r="D317" s="75" t="s">
        <v>48</v>
      </c>
      <c r="E317" s="78">
        <v>168</v>
      </c>
      <c r="F317" s="76"/>
      <c r="G317" s="78"/>
      <c r="J317" s="12"/>
    </row>
    <row r="318" spans="1:10" ht="18" x14ac:dyDescent="0.25">
      <c r="B318" s="54"/>
      <c r="C318" s="80" t="str">
        <f t="shared" si="31"/>
        <v>vodovod V6</v>
      </c>
      <c r="D318" s="75" t="s">
        <v>48</v>
      </c>
      <c r="E318" s="78">
        <v>245</v>
      </c>
      <c r="F318" s="76"/>
      <c r="G318" s="78"/>
      <c r="J318" s="12"/>
    </row>
    <row r="319" spans="1:10" ht="18" x14ac:dyDescent="0.25">
      <c r="B319" s="54"/>
      <c r="C319" s="80" t="str">
        <f t="shared" si="31"/>
        <v>vodovod V7</v>
      </c>
      <c r="D319" s="75" t="s">
        <v>48</v>
      </c>
      <c r="E319" s="78">
        <v>226</v>
      </c>
      <c r="F319" s="76"/>
      <c r="G319" s="78"/>
      <c r="J319" s="12"/>
    </row>
    <row r="320" spans="1:10" ht="18" x14ac:dyDescent="0.25">
      <c r="B320" s="54"/>
      <c r="C320" s="80" t="str">
        <f t="shared" si="31"/>
        <v>vodovod V8</v>
      </c>
      <c r="D320" s="75" t="s">
        <v>48</v>
      </c>
      <c r="E320" s="78">
        <v>265</v>
      </c>
      <c r="F320" s="76"/>
      <c r="G320" s="78"/>
      <c r="J320" s="12"/>
    </row>
    <row r="321" spans="2:10" ht="18" x14ac:dyDescent="0.25">
      <c r="B321" s="54"/>
      <c r="C321" s="80" t="str">
        <f t="shared" si="31"/>
        <v>vodovod V9</v>
      </c>
      <c r="D321" s="75" t="s">
        <v>48</v>
      </c>
      <c r="E321" s="78">
        <v>227</v>
      </c>
      <c r="F321" s="76"/>
      <c r="G321" s="78"/>
      <c r="J321" s="12"/>
    </row>
    <row r="322" spans="2:10" ht="18" x14ac:dyDescent="0.25">
      <c r="B322" s="54"/>
      <c r="C322" s="80" t="str">
        <f t="shared" si="31"/>
        <v>vodovod V10</v>
      </c>
      <c r="D322" s="75" t="s">
        <v>48</v>
      </c>
      <c r="E322" s="78">
        <v>23</v>
      </c>
      <c r="F322" s="76"/>
      <c r="G322" s="78"/>
      <c r="J322" s="12"/>
    </row>
    <row r="323" spans="2:10" ht="18" x14ac:dyDescent="0.25">
      <c r="B323" s="54"/>
      <c r="C323" s="80" t="str">
        <f t="shared" si="31"/>
        <v>vodovod V11</v>
      </c>
      <c r="D323" s="75" t="s">
        <v>48</v>
      </c>
      <c r="E323" s="78">
        <v>30</v>
      </c>
      <c r="F323" s="76"/>
      <c r="G323" s="78"/>
      <c r="J323" s="12"/>
    </row>
    <row r="324" spans="2:10" ht="15" x14ac:dyDescent="0.25">
      <c r="B324" s="54"/>
      <c r="C324" s="77"/>
      <c r="D324" s="75"/>
      <c r="E324" s="78"/>
      <c r="F324" s="76"/>
      <c r="G324" s="78"/>
      <c r="J324" s="12"/>
    </row>
    <row r="325" spans="2:10" ht="30" x14ac:dyDescent="0.25">
      <c r="B325" s="54">
        <v>2</v>
      </c>
      <c r="C325" s="159" t="s">
        <v>52</v>
      </c>
      <c r="D325" s="160" t="s">
        <v>9</v>
      </c>
      <c r="E325" s="161">
        <v>199</v>
      </c>
      <c r="F325" s="162"/>
      <c r="G325" s="161">
        <f t="shared" si="30"/>
        <v>0</v>
      </c>
      <c r="J325" s="12"/>
    </row>
    <row r="326" spans="2:10" ht="15" x14ac:dyDescent="0.25">
      <c r="B326" s="54"/>
      <c r="C326" s="80" t="str">
        <f t="shared" ref="C326:C336" si="32">C313</f>
        <v>vodovod V1</v>
      </c>
      <c r="D326" s="75" t="s">
        <v>9</v>
      </c>
      <c r="E326" s="78">
        <v>15</v>
      </c>
      <c r="F326" s="76"/>
      <c r="G326" s="78"/>
      <c r="J326" s="12"/>
    </row>
    <row r="327" spans="2:10" ht="15" x14ac:dyDescent="0.25">
      <c r="B327" s="54"/>
      <c r="C327" s="80" t="str">
        <f t="shared" si="32"/>
        <v>vodovod V2</v>
      </c>
      <c r="D327" s="75" t="s">
        <v>9</v>
      </c>
      <c r="E327" s="78">
        <v>14</v>
      </c>
      <c r="F327" s="76"/>
      <c r="G327" s="78"/>
      <c r="J327" s="12"/>
    </row>
    <row r="328" spans="2:10" ht="15" x14ac:dyDescent="0.25">
      <c r="B328" s="54"/>
      <c r="C328" s="80" t="str">
        <f t="shared" si="32"/>
        <v>vodovod V3</v>
      </c>
      <c r="D328" s="75" t="s">
        <v>9</v>
      </c>
      <c r="E328" s="78">
        <v>6</v>
      </c>
      <c r="F328" s="76"/>
      <c r="G328" s="78"/>
      <c r="J328" s="12"/>
    </row>
    <row r="329" spans="2:10" ht="15" x14ac:dyDescent="0.25">
      <c r="B329" s="54"/>
      <c r="C329" s="80" t="str">
        <f t="shared" si="32"/>
        <v>vodovod V4</v>
      </c>
      <c r="D329" s="75" t="s">
        <v>9</v>
      </c>
      <c r="E329" s="78">
        <v>15</v>
      </c>
      <c r="F329" s="76"/>
      <c r="G329" s="78"/>
      <c r="J329" s="12"/>
    </row>
    <row r="330" spans="2:10" ht="15" x14ac:dyDescent="0.25">
      <c r="B330" s="54"/>
      <c r="C330" s="80" t="str">
        <f t="shared" si="32"/>
        <v>vodovod V5</v>
      </c>
      <c r="D330" s="75" t="s">
        <v>9</v>
      </c>
      <c r="E330" s="78">
        <v>5</v>
      </c>
      <c r="F330" s="76"/>
      <c r="G330" s="78"/>
      <c r="J330" s="12"/>
    </row>
    <row r="331" spans="2:10" ht="15" x14ac:dyDescent="0.25">
      <c r="B331" s="54"/>
      <c r="C331" s="80" t="str">
        <f t="shared" si="32"/>
        <v>vodovod V6</v>
      </c>
      <c r="D331" s="75" t="s">
        <v>9</v>
      </c>
      <c r="E331" s="78">
        <v>4</v>
      </c>
      <c r="F331" s="76"/>
      <c r="G331" s="78"/>
      <c r="J331" s="12"/>
    </row>
    <row r="332" spans="2:10" ht="15" x14ac:dyDescent="0.25">
      <c r="B332" s="54"/>
      <c r="C332" s="80" t="str">
        <f t="shared" si="32"/>
        <v>vodovod V7</v>
      </c>
      <c r="D332" s="75" t="s">
        <v>9</v>
      </c>
      <c r="E332" s="78">
        <v>13</v>
      </c>
      <c r="F332" s="76"/>
      <c r="G332" s="78"/>
      <c r="J332" s="12"/>
    </row>
    <row r="333" spans="2:10" ht="15" x14ac:dyDescent="0.25">
      <c r="B333" s="54"/>
      <c r="C333" s="80" t="str">
        <f t="shared" si="32"/>
        <v>vodovod V8</v>
      </c>
      <c r="D333" s="75" t="s">
        <v>9</v>
      </c>
      <c r="E333" s="78">
        <v>90</v>
      </c>
      <c r="F333" s="76"/>
      <c r="G333" s="78"/>
      <c r="J333" s="12"/>
    </row>
    <row r="334" spans="2:10" ht="15" x14ac:dyDescent="0.25">
      <c r="B334" s="54"/>
      <c r="C334" s="80" t="str">
        <f t="shared" si="32"/>
        <v>vodovod V9</v>
      </c>
      <c r="D334" s="75" t="s">
        <v>9</v>
      </c>
      <c r="E334" s="78">
        <v>16</v>
      </c>
      <c r="F334" s="76"/>
      <c r="G334" s="78"/>
      <c r="J334" s="12"/>
    </row>
    <row r="335" spans="2:10" ht="15" x14ac:dyDescent="0.25">
      <c r="B335" s="54"/>
      <c r="C335" s="80" t="str">
        <f t="shared" si="32"/>
        <v>vodovod V10</v>
      </c>
      <c r="D335" s="75" t="s">
        <v>9</v>
      </c>
      <c r="E335" s="78">
        <v>12</v>
      </c>
      <c r="F335" s="76"/>
      <c r="G335" s="78"/>
      <c r="J335" s="12"/>
    </row>
    <row r="336" spans="2:10" ht="15" x14ac:dyDescent="0.25">
      <c r="B336" s="54"/>
      <c r="C336" s="80" t="str">
        <f t="shared" si="32"/>
        <v>vodovod V11</v>
      </c>
      <c r="D336" s="75" t="s">
        <v>9</v>
      </c>
      <c r="E336" s="78">
        <v>9</v>
      </c>
      <c r="F336" s="76"/>
      <c r="G336" s="78"/>
      <c r="J336" s="12"/>
    </row>
    <row r="337" spans="2:10" ht="15" x14ac:dyDescent="0.25">
      <c r="B337" s="54"/>
      <c r="C337" s="77"/>
      <c r="D337" s="75"/>
      <c r="E337" s="78"/>
      <c r="F337" s="76"/>
      <c r="G337" s="78"/>
      <c r="J337" s="12"/>
    </row>
    <row r="338" spans="2:10" ht="30" x14ac:dyDescent="0.25">
      <c r="B338" s="54">
        <v>3</v>
      </c>
      <c r="C338" s="159" t="s">
        <v>33</v>
      </c>
      <c r="D338" s="160" t="s">
        <v>48</v>
      </c>
      <c r="E338" s="161">
        <v>2524</v>
      </c>
      <c r="F338" s="162"/>
      <c r="G338" s="161">
        <f t="shared" si="30"/>
        <v>0</v>
      </c>
      <c r="J338" s="12"/>
    </row>
    <row r="339" spans="2:10" ht="18" x14ac:dyDescent="0.25">
      <c r="B339" s="54"/>
      <c r="C339" s="80" t="str">
        <f t="shared" ref="C339:C349" si="33">C326</f>
        <v>vodovod V1</v>
      </c>
      <c r="D339" s="75" t="s">
        <v>48</v>
      </c>
      <c r="E339" s="78">
        <v>343</v>
      </c>
      <c r="F339" s="76"/>
      <c r="G339" s="78"/>
      <c r="J339" s="12"/>
    </row>
    <row r="340" spans="2:10" ht="18" x14ac:dyDescent="0.25">
      <c r="B340" s="54"/>
      <c r="C340" s="80" t="str">
        <f t="shared" si="33"/>
        <v>vodovod V2</v>
      </c>
      <c r="D340" s="75" t="s">
        <v>48</v>
      </c>
      <c r="E340" s="78">
        <v>488</v>
      </c>
      <c r="F340" s="76"/>
      <c r="G340" s="78"/>
      <c r="J340" s="12"/>
    </row>
    <row r="341" spans="2:10" ht="18" x14ac:dyDescent="0.25">
      <c r="B341" s="54"/>
      <c r="C341" s="80" t="str">
        <f t="shared" si="33"/>
        <v>vodovod V3</v>
      </c>
      <c r="D341" s="75" t="s">
        <v>48</v>
      </c>
      <c r="E341" s="78">
        <v>248</v>
      </c>
      <c r="F341" s="76"/>
      <c r="G341" s="78"/>
      <c r="J341" s="12"/>
    </row>
    <row r="342" spans="2:10" ht="18" x14ac:dyDescent="0.25">
      <c r="B342" s="54"/>
      <c r="C342" s="80" t="str">
        <f t="shared" si="33"/>
        <v>vodovod V4</v>
      </c>
      <c r="D342" s="75" t="s">
        <v>48</v>
      </c>
      <c r="E342" s="78">
        <v>261</v>
      </c>
      <c r="F342" s="76"/>
      <c r="G342" s="78"/>
      <c r="J342" s="12"/>
    </row>
    <row r="343" spans="2:10" ht="18" x14ac:dyDescent="0.25">
      <c r="B343" s="54"/>
      <c r="C343" s="80" t="str">
        <f t="shared" si="33"/>
        <v>vodovod V5</v>
      </c>
      <c r="D343" s="75" t="s">
        <v>48</v>
      </c>
      <c r="E343" s="78">
        <v>168</v>
      </c>
      <c r="F343" s="76"/>
      <c r="G343" s="78"/>
      <c r="J343" s="12"/>
    </row>
    <row r="344" spans="2:10" ht="18" x14ac:dyDescent="0.25">
      <c r="B344" s="54"/>
      <c r="C344" s="80" t="str">
        <f t="shared" si="33"/>
        <v>vodovod V6</v>
      </c>
      <c r="D344" s="75" t="s">
        <v>48</v>
      </c>
      <c r="E344" s="78">
        <v>245</v>
      </c>
      <c r="F344" s="76"/>
      <c r="G344" s="78"/>
      <c r="J344" s="12"/>
    </row>
    <row r="345" spans="2:10" ht="18" x14ac:dyDescent="0.25">
      <c r="B345" s="54"/>
      <c r="C345" s="80" t="str">
        <f t="shared" si="33"/>
        <v>vodovod V7</v>
      </c>
      <c r="D345" s="75" t="s">
        <v>48</v>
      </c>
      <c r="E345" s="78">
        <v>226</v>
      </c>
      <c r="F345" s="76"/>
      <c r="G345" s="78"/>
      <c r="J345" s="12"/>
    </row>
    <row r="346" spans="2:10" ht="18" x14ac:dyDescent="0.25">
      <c r="B346" s="54"/>
      <c r="C346" s="80" t="str">
        <f t="shared" si="33"/>
        <v>vodovod V8</v>
      </c>
      <c r="D346" s="75" t="s">
        <v>48</v>
      </c>
      <c r="E346" s="78">
        <v>265</v>
      </c>
      <c r="F346" s="76"/>
      <c r="G346" s="78"/>
      <c r="J346" s="12"/>
    </row>
    <row r="347" spans="2:10" ht="18" x14ac:dyDescent="0.25">
      <c r="B347" s="54"/>
      <c r="C347" s="80" t="str">
        <f t="shared" si="33"/>
        <v>vodovod V9</v>
      </c>
      <c r="D347" s="75" t="s">
        <v>48</v>
      </c>
      <c r="E347" s="78">
        <v>227</v>
      </c>
      <c r="F347" s="76"/>
      <c r="G347" s="78"/>
      <c r="J347" s="12"/>
    </row>
    <row r="348" spans="2:10" ht="18" x14ac:dyDescent="0.25">
      <c r="B348" s="54"/>
      <c r="C348" s="80" t="str">
        <f t="shared" si="33"/>
        <v>vodovod V10</v>
      </c>
      <c r="D348" s="75" t="s">
        <v>48</v>
      </c>
      <c r="E348" s="78">
        <v>23</v>
      </c>
      <c r="F348" s="76"/>
      <c r="G348" s="78"/>
      <c r="J348" s="12"/>
    </row>
    <row r="349" spans="2:10" ht="18" x14ac:dyDescent="0.25">
      <c r="B349" s="54"/>
      <c r="C349" s="80" t="str">
        <f t="shared" si="33"/>
        <v>vodovod V11</v>
      </c>
      <c r="D349" s="75" t="s">
        <v>48</v>
      </c>
      <c r="E349" s="78">
        <v>30</v>
      </c>
      <c r="F349" s="76"/>
      <c r="G349" s="78"/>
      <c r="J349" s="12"/>
    </row>
    <row r="350" spans="2:10" ht="15" x14ac:dyDescent="0.25">
      <c r="B350" s="54"/>
      <c r="C350" s="77"/>
      <c r="D350" s="75"/>
      <c r="E350" s="78"/>
      <c r="F350" s="76"/>
      <c r="G350" s="78"/>
      <c r="J350" s="12"/>
    </row>
    <row r="351" spans="2:10" ht="31.5" customHeight="1" x14ac:dyDescent="0.25">
      <c r="B351" s="54">
        <v>4</v>
      </c>
      <c r="C351" s="159" t="s">
        <v>54</v>
      </c>
      <c r="D351" s="160" t="s">
        <v>48</v>
      </c>
      <c r="E351" s="161">
        <v>2547.5</v>
      </c>
      <c r="F351" s="162"/>
      <c r="G351" s="161">
        <f t="shared" si="30"/>
        <v>0</v>
      </c>
      <c r="J351" s="12"/>
    </row>
    <row r="352" spans="2:10" ht="18" x14ac:dyDescent="0.25">
      <c r="B352" s="54"/>
      <c r="C352" s="80" t="str">
        <f t="shared" ref="C352:C362" si="34">C339</f>
        <v>vodovod V1</v>
      </c>
      <c r="D352" s="75" t="s">
        <v>48</v>
      </c>
      <c r="E352" s="78">
        <v>350</v>
      </c>
      <c r="F352" s="76"/>
      <c r="G352" s="78"/>
      <c r="J352" s="12"/>
    </row>
    <row r="353" spans="2:10" ht="18" x14ac:dyDescent="0.25">
      <c r="B353" s="54"/>
      <c r="C353" s="80" t="str">
        <f t="shared" si="34"/>
        <v>vodovod V2</v>
      </c>
      <c r="D353" s="75" t="s">
        <v>48</v>
      </c>
      <c r="E353" s="78">
        <v>498</v>
      </c>
      <c r="F353" s="76"/>
      <c r="G353" s="78"/>
      <c r="J353" s="12"/>
    </row>
    <row r="354" spans="2:10" ht="18" x14ac:dyDescent="0.25">
      <c r="B354" s="54"/>
      <c r="C354" s="80" t="str">
        <f t="shared" si="34"/>
        <v>vodovod V3</v>
      </c>
      <c r="D354" s="75" t="s">
        <v>48</v>
      </c>
      <c r="E354" s="78">
        <v>253</v>
      </c>
      <c r="F354" s="76"/>
      <c r="G354" s="78"/>
      <c r="J354" s="12"/>
    </row>
    <row r="355" spans="2:10" ht="18" x14ac:dyDescent="0.25">
      <c r="B355" s="54"/>
      <c r="C355" s="80" t="str">
        <f t="shared" si="34"/>
        <v>vodovod V4</v>
      </c>
      <c r="D355" s="75" t="s">
        <v>48</v>
      </c>
      <c r="E355" s="78">
        <v>266.5</v>
      </c>
      <c r="F355" s="76"/>
      <c r="G355" s="78"/>
      <c r="J355" s="12"/>
    </row>
    <row r="356" spans="2:10" ht="18" x14ac:dyDescent="0.25">
      <c r="B356" s="54"/>
      <c r="C356" s="80" t="str">
        <f t="shared" si="34"/>
        <v>vodovod V5</v>
      </c>
      <c r="D356" s="75" t="s">
        <v>48</v>
      </c>
      <c r="E356" s="78">
        <v>172</v>
      </c>
      <c r="F356" s="76"/>
      <c r="G356" s="78"/>
      <c r="J356" s="12"/>
    </row>
    <row r="357" spans="2:10" ht="18" x14ac:dyDescent="0.25">
      <c r="B357" s="54"/>
      <c r="C357" s="80" t="str">
        <f t="shared" si="34"/>
        <v>vodovod V6</v>
      </c>
      <c r="D357" s="75" t="s">
        <v>48</v>
      </c>
      <c r="E357" s="78">
        <v>250</v>
      </c>
      <c r="F357" s="76"/>
      <c r="G357" s="78"/>
      <c r="J357" s="12"/>
    </row>
    <row r="358" spans="2:10" ht="18" x14ac:dyDescent="0.25">
      <c r="B358" s="54"/>
      <c r="C358" s="80" t="str">
        <f t="shared" si="34"/>
        <v>vodovod V7</v>
      </c>
      <c r="D358" s="75" t="s">
        <v>48</v>
      </c>
      <c r="E358" s="78">
        <v>231</v>
      </c>
      <c r="F358" s="76"/>
      <c r="G358" s="78"/>
      <c r="J358" s="12"/>
    </row>
    <row r="359" spans="2:10" ht="18" x14ac:dyDescent="0.25">
      <c r="B359" s="54"/>
      <c r="C359" s="80" t="str">
        <f t="shared" si="34"/>
        <v>vodovod V8</v>
      </c>
      <c r="D359" s="75" t="s">
        <v>48</v>
      </c>
      <c r="E359" s="78">
        <v>271</v>
      </c>
      <c r="F359" s="76"/>
      <c r="G359" s="78"/>
      <c r="J359" s="12"/>
    </row>
    <row r="360" spans="2:10" ht="18" x14ac:dyDescent="0.25">
      <c r="B360" s="54"/>
      <c r="C360" s="80" t="str">
        <f t="shared" si="34"/>
        <v>vodovod V9</v>
      </c>
      <c r="D360" s="75" t="s">
        <v>48</v>
      </c>
      <c r="E360" s="78">
        <v>232</v>
      </c>
      <c r="F360" s="76"/>
      <c r="G360" s="78"/>
      <c r="J360" s="12"/>
    </row>
    <row r="361" spans="2:10" ht="18" x14ac:dyDescent="0.25">
      <c r="B361" s="54"/>
      <c r="C361" s="80" t="str">
        <f t="shared" si="34"/>
        <v>vodovod V10</v>
      </c>
      <c r="D361" s="75" t="s">
        <v>48</v>
      </c>
      <c r="E361" s="78">
        <v>24</v>
      </c>
      <c r="F361" s="76"/>
      <c r="G361" s="78"/>
      <c r="J361" s="12"/>
    </row>
    <row r="362" spans="2:10" ht="18" x14ac:dyDescent="0.25">
      <c r="B362" s="54"/>
      <c r="C362" s="80" t="str">
        <f t="shared" si="34"/>
        <v>vodovod V11</v>
      </c>
      <c r="D362" s="75" t="s">
        <v>48</v>
      </c>
      <c r="E362" s="78">
        <v>31</v>
      </c>
      <c r="F362" s="76"/>
      <c r="G362" s="78"/>
      <c r="J362" s="12"/>
    </row>
    <row r="363" spans="2:10" ht="15" x14ac:dyDescent="0.25">
      <c r="B363" s="54"/>
      <c r="C363" s="77"/>
      <c r="D363" s="75"/>
      <c r="E363" s="78"/>
      <c r="F363" s="76"/>
      <c r="G363" s="78"/>
      <c r="J363" s="12"/>
    </row>
    <row r="364" spans="2:10" ht="30" x14ac:dyDescent="0.25">
      <c r="B364" s="54">
        <v>5</v>
      </c>
      <c r="C364" s="159" t="s">
        <v>34</v>
      </c>
      <c r="D364" s="160" t="s">
        <v>48</v>
      </c>
      <c r="E364" s="161">
        <v>2578.5</v>
      </c>
      <c r="F364" s="162"/>
      <c r="G364" s="161">
        <f t="shared" si="30"/>
        <v>0</v>
      </c>
      <c r="J364" s="12"/>
    </row>
    <row r="365" spans="2:10" ht="18" x14ac:dyDescent="0.25">
      <c r="B365" s="54"/>
      <c r="C365" s="80" t="str">
        <f t="shared" ref="C365:C375" si="35">C352</f>
        <v>vodovod V1</v>
      </c>
      <c r="D365" s="75" t="s">
        <v>48</v>
      </c>
      <c r="E365" s="78">
        <v>350</v>
      </c>
      <c r="F365" s="76"/>
      <c r="G365" s="78"/>
      <c r="J365" s="12"/>
    </row>
    <row r="366" spans="2:10" ht="18" x14ac:dyDescent="0.25">
      <c r="B366" s="54"/>
      <c r="C366" s="80" t="str">
        <f t="shared" si="35"/>
        <v>vodovod V2</v>
      </c>
      <c r="D366" s="75" t="s">
        <v>48</v>
      </c>
      <c r="E366" s="78">
        <v>498</v>
      </c>
      <c r="F366" s="76"/>
      <c r="G366" s="78"/>
      <c r="J366" s="12"/>
    </row>
    <row r="367" spans="2:10" ht="18" x14ac:dyDescent="0.25">
      <c r="B367" s="54"/>
      <c r="C367" s="80" t="str">
        <f t="shared" si="35"/>
        <v>vodovod V3</v>
      </c>
      <c r="D367" s="75" t="s">
        <v>48</v>
      </c>
      <c r="E367" s="78">
        <v>253</v>
      </c>
      <c r="F367" s="76"/>
      <c r="G367" s="78"/>
      <c r="J367" s="12"/>
    </row>
    <row r="368" spans="2:10" ht="18" x14ac:dyDescent="0.25">
      <c r="B368" s="54"/>
      <c r="C368" s="80" t="str">
        <f t="shared" si="35"/>
        <v>vodovod V4</v>
      </c>
      <c r="D368" s="75" t="s">
        <v>48</v>
      </c>
      <c r="E368" s="78">
        <v>266.5</v>
      </c>
      <c r="F368" s="76"/>
      <c r="G368" s="78"/>
      <c r="J368" s="12"/>
    </row>
    <row r="369" spans="2:10" ht="18" x14ac:dyDescent="0.25">
      <c r="B369" s="54"/>
      <c r="C369" s="80" t="str">
        <f t="shared" si="35"/>
        <v>vodovod V5</v>
      </c>
      <c r="D369" s="75" t="s">
        <v>48</v>
      </c>
      <c r="E369" s="78">
        <v>172</v>
      </c>
      <c r="F369" s="76"/>
      <c r="G369" s="78"/>
      <c r="J369" s="12"/>
    </row>
    <row r="370" spans="2:10" ht="18" x14ac:dyDescent="0.25">
      <c r="B370" s="54"/>
      <c r="C370" s="80" t="str">
        <f t="shared" si="35"/>
        <v>vodovod V6</v>
      </c>
      <c r="D370" s="75" t="s">
        <v>48</v>
      </c>
      <c r="E370" s="78">
        <v>250</v>
      </c>
      <c r="F370" s="76"/>
      <c r="G370" s="78"/>
      <c r="J370" s="12"/>
    </row>
    <row r="371" spans="2:10" ht="18" x14ac:dyDescent="0.25">
      <c r="B371" s="54"/>
      <c r="C371" s="80" t="str">
        <f t="shared" si="35"/>
        <v>vodovod V7</v>
      </c>
      <c r="D371" s="75" t="s">
        <v>48</v>
      </c>
      <c r="E371" s="78">
        <v>231</v>
      </c>
      <c r="F371" s="76"/>
      <c r="G371" s="78"/>
      <c r="J371" s="12"/>
    </row>
    <row r="372" spans="2:10" ht="18" x14ac:dyDescent="0.25">
      <c r="B372" s="54"/>
      <c r="C372" s="80" t="str">
        <f t="shared" si="35"/>
        <v>vodovod V8</v>
      </c>
      <c r="D372" s="75" t="s">
        <v>48</v>
      </c>
      <c r="E372" s="78">
        <v>271</v>
      </c>
      <c r="F372" s="76"/>
      <c r="G372" s="78"/>
      <c r="J372" s="12"/>
    </row>
    <row r="373" spans="2:10" ht="18" x14ac:dyDescent="0.25">
      <c r="B373" s="54"/>
      <c r="C373" s="80" t="str">
        <f t="shared" si="35"/>
        <v>vodovod V9</v>
      </c>
      <c r="D373" s="75" t="s">
        <v>48</v>
      </c>
      <c r="E373" s="78">
        <v>232</v>
      </c>
      <c r="F373" s="76"/>
      <c r="G373" s="78"/>
      <c r="J373" s="12"/>
    </row>
    <row r="374" spans="2:10" ht="18" x14ac:dyDescent="0.25">
      <c r="B374" s="54"/>
      <c r="C374" s="80" t="str">
        <f t="shared" si="35"/>
        <v>vodovod V10</v>
      </c>
      <c r="D374" s="75" t="s">
        <v>48</v>
      </c>
      <c r="E374" s="78">
        <v>24</v>
      </c>
      <c r="F374" s="76"/>
      <c r="G374" s="78"/>
      <c r="J374" s="12"/>
    </row>
    <row r="375" spans="2:10" ht="18" x14ac:dyDescent="0.25">
      <c r="B375" s="54"/>
      <c r="C375" s="80" t="str">
        <f t="shared" si="35"/>
        <v>vodovod V11</v>
      </c>
      <c r="D375" s="75" t="s">
        <v>48</v>
      </c>
      <c r="E375" s="78">
        <v>31</v>
      </c>
      <c r="F375" s="76"/>
      <c r="G375" s="78"/>
      <c r="J375" s="12"/>
    </row>
    <row r="376" spans="2:10" ht="15" x14ac:dyDescent="0.25">
      <c r="B376" s="54"/>
      <c r="C376" s="80"/>
      <c r="D376" s="75"/>
      <c r="E376" s="78"/>
      <c r="F376" s="76"/>
      <c r="G376" s="78"/>
      <c r="J376" s="12"/>
    </row>
    <row r="377" spans="2:10" ht="45" x14ac:dyDescent="0.25">
      <c r="B377" s="54">
        <v>6</v>
      </c>
      <c r="C377" s="159" t="s">
        <v>356</v>
      </c>
      <c r="D377" s="160" t="s">
        <v>10</v>
      </c>
      <c r="E377" s="161">
        <v>75</v>
      </c>
      <c r="F377" s="162"/>
      <c r="G377" s="161">
        <f t="shared" si="30"/>
        <v>0</v>
      </c>
      <c r="J377" s="12"/>
    </row>
    <row r="378" spans="2:10" ht="15" x14ac:dyDescent="0.25">
      <c r="B378" s="54"/>
      <c r="C378" s="80" t="str">
        <f t="shared" ref="C378:C388" si="36">C14</f>
        <v>vodovod V1</v>
      </c>
      <c r="D378" s="75" t="s">
        <v>10</v>
      </c>
      <c r="E378" s="78">
        <v>5</v>
      </c>
      <c r="F378" s="76"/>
      <c r="G378" s="78"/>
      <c r="J378" s="12"/>
    </row>
    <row r="379" spans="2:10" ht="15" x14ac:dyDescent="0.25">
      <c r="B379" s="54"/>
      <c r="C379" s="80" t="str">
        <f t="shared" si="36"/>
        <v>vodovod V2</v>
      </c>
      <c r="D379" s="75" t="s">
        <v>10</v>
      </c>
      <c r="E379" s="78">
        <v>7</v>
      </c>
      <c r="F379" s="76"/>
      <c r="G379" s="78"/>
      <c r="J379" s="12"/>
    </row>
    <row r="380" spans="2:10" ht="15" x14ac:dyDescent="0.25">
      <c r="B380" s="54"/>
      <c r="C380" s="80" t="str">
        <f t="shared" si="36"/>
        <v>vodovod V3</v>
      </c>
      <c r="D380" s="75" t="s">
        <v>10</v>
      </c>
      <c r="E380" s="78">
        <v>5</v>
      </c>
      <c r="F380" s="76"/>
      <c r="G380" s="78"/>
      <c r="J380" s="12"/>
    </row>
    <row r="381" spans="2:10" ht="15" x14ac:dyDescent="0.25">
      <c r="B381" s="54"/>
      <c r="C381" s="80" t="str">
        <f t="shared" si="36"/>
        <v>vodovod V4</v>
      </c>
      <c r="D381" s="75" t="s">
        <v>10</v>
      </c>
      <c r="E381" s="78">
        <v>9</v>
      </c>
      <c r="F381" s="76"/>
      <c r="G381" s="78"/>
      <c r="J381" s="12"/>
    </row>
    <row r="382" spans="2:10" ht="15" x14ac:dyDescent="0.25">
      <c r="B382" s="54"/>
      <c r="C382" s="80" t="str">
        <f t="shared" si="36"/>
        <v>vodovod V5</v>
      </c>
      <c r="D382" s="75" t="s">
        <v>10</v>
      </c>
      <c r="E382" s="78">
        <v>5</v>
      </c>
      <c r="F382" s="76"/>
      <c r="G382" s="78"/>
      <c r="J382" s="12"/>
    </row>
    <row r="383" spans="2:10" ht="15" x14ac:dyDescent="0.25">
      <c r="B383" s="54"/>
      <c r="C383" s="80" t="str">
        <f t="shared" si="36"/>
        <v>vodovod V6</v>
      </c>
      <c r="D383" s="75" t="s">
        <v>10</v>
      </c>
      <c r="E383" s="78">
        <v>13</v>
      </c>
      <c r="F383" s="76"/>
      <c r="G383" s="78"/>
      <c r="J383" s="12"/>
    </row>
    <row r="384" spans="2:10" ht="15" x14ac:dyDescent="0.25">
      <c r="B384" s="54"/>
      <c r="C384" s="80" t="str">
        <f t="shared" si="36"/>
        <v>vodovod V7</v>
      </c>
      <c r="D384" s="75" t="s">
        <v>10</v>
      </c>
      <c r="E384" s="78">
        <v>6</v>
      </c>
      <c r="F384" s="76"/>
      <c r="G384" s="78"/>
      <c r="J384" s="12"/>
    </row>
    <row r="385" spans="2:10" ht="15" x14ac:dyDescent="0.25">
      <c r="B385" s="54"/>
      <c r="C385" s="80" t="str">
        <f t="shared" si="36"/>
        <v>vodovod V8</v>
      </c>
      <c r="D385" s="75" t="s">
        <v>10</v>
      </c>
      <c r="E385" s="78">
        <v>9</v>
      </c>
      <c r="F385" s="76"/>
      <c r="G385" s="78"/>
      <c r="J385" s="12"/>
    </row>
    <row r="386" spans="2:10" ht="15" x14ac:dyDescent="0.25">
      <c r="B386" s="54"/>
      <c r="C386" s="80" t="str">
        <f t="shared" si="36"/>
        <v>vodovod V9</v>
      </c>
      <c r="D386" s="75" t="s">
        <v>10</v>
      </c>
      <c r="E386" s="78">
        <v>15</v>
      </c>
      <c r="F386" s="76"/>
      <c r="G386" s="78"/>
      <c r="J386" s="12"/>
    </row>
    <row r="387" spans="2:10" ht="15" x14ac:dyDescent="0.25">
      <c r="B387" s="54"/>
      <c r="C387" s="80" t="str">
        <f t="shared" si="36"/>
        <v>vodovod V10</v>
      </c>
      <c r="D387" s="75" t="s">
        <v>10</v>
      </c>
      <c r="E387" s="78">
        <v>0</v>
      </c>
      <c r="F387" s="76"/>
      <c r="G387" s="78"/>
      <c r="J387" s="12"/>
    </row>
    <row r="388" spans="2:10" ht="15" x14ac:dyDescent="0.25">
      <c r="B388" s="54"/>
      <c r="C388" s="80" t="str">
        <f t="shared" si="36"/>
        <v>vodovod V11</v>
      </c>
      <c r="D388" s="75" t="s">
        <v>10</v>
      </c>
      <c r="E388" s="78">
        <v>1</v>
      </c>
      <c r="F388" s="76"/>
      <c r="G388" s="78"/>
      <c r="J388" s="12"/>
    </row>
    <row r="389" spans="2:10" ht="15" x14ac:dyDescent="0.25">
      <c r="B389" s="54"/>
      <c r="C389" s="80"/>
      <c r="D389" s="75"/>
      <c r="E389" s="78"/>
      <c r="F389" s="76"/>
      <c r="G389" s="78"/>
      <c r="J389" s="12"/>
    </row>
    <row r="390" spans="2:10" ht="46.5" customHeight="1" x14ac:dyDescent="0.25">
      <c r="B390" s="54">
        <v>7</v>
      </c>
      <c r="C390" s="77" t="s">
        <v>357</v>
      </c>
      <c r="D390" s="75" t="s">
        <v>10</v>
      </c>
      <c r="E390" s="78">
        <v>9</v>
      </c>
      <c r="F390" s="76"/>
      <c r="G390" s="78">
        <f t="shared" si="30"/>
        <v>0</v>
      </c>
      <c r="J390" s="12"/>
    </row>
    <row r="391" spans="2:10" ht="15" x14ac:dyDescent="0.25">
      <c r="B391" s="54"/>
      <c r="C391" s="77"/>
      <c r="D391" s="75"/>
      <c r="E391" s="78"/>
      <c r="F391" s="76"/>
      <c r="G391" s="78"/>
      <c r="J391" s="12"/>
    </row>
    <row r="392" spans="2:10" ht="75.75" customHeight="1" x14ac:dyDescent="0.25">
      <c r="B392" s="54">
        <v>8</v>
      </c>
      <c r="C392" s="77" t="s">
        <v>361</v>
      </c>
      <c r="D392" s="75" t="s">
        <v>27</v>
      </c>
      <c r="E392" s="78">
        <v>1</v>
      </c>
      <c r="F392" s="76"/>
      <c r="G392" s="78">
        <f t="shared" si="30"/>
        <v>0</v>
      </c>
      <c r="J392" s="12"/>
    </row>
    <row r="393" spans="2:10" ht="15" x14ac:dyDescent="0.25">
      <c r="B393" s="54"/>
      <c r="C393" s="77"/>
      <c r="D393" s="75"/>
      <c r="E393" s="78"/>
      <c r="F393" s="76"/>
      <c r="G393" s="78"/>
      <c r="J393" s="12"/>
    </row>
    <row r="394" spans="2:10" ht="136.5" customHeight="1" x14ac:dyDescent="0.25">
      <c r="B394" s="54">
        <v>9</v>
      </c>
      <c r="C394" s="89" t="s">
        <v>401</v>
      </c>
      <c r="D394" s="75" t="s">
        <v>27</v>
      </c>
      <c r="E394" s="78">
        <v>1</v>
      </c>
      <c r="F394" s="76"/>
      <c r="G394" s="78">
        <f t="shared" si="30"/>
        <v>0</v>
      </c>
      <c r="J394" s="12"/>
    </row>
    <row r="395" spans="2:10" ht="15" x14ac:dyDescent="0.25">
      <c r="B395" s="54"/>
      <c r="C395" s="77"/>
      <c r="D395" s="75"/>
      <c r="E395" s="78"/>
      <c r="F395" s="76"/>
      <c r="G395" s="78"/>
      <c r="J395" s="12"/>
    </row>
    <row r="396" spans="2:10" ht="30" x14ac:dyDescent="0.25">
      <c r="B396" s="54">
        <v>10</v>
      </c>
      <c r="C396" s="159" t="s">
        <v>21</v>
      </c>
      <c r="D396" s="160" t="s">
        <v>9</v>
      </c>
      <c r="E396" s="161">
        <v>2231.61</v>
      </c>
      <c r="F396" s="162"/>
      <c r="G396" s="161">
        <f t="shared" si="30"/>
        <v>0</v>
      </c>
    </row>
    <row r="397" spans="2:10" ht="15" x14ac:dyDescent="0.25">
      <c r="B397" s="54"/>
      <c r="C397" s="80" t="str">
        <f t="shared" ref="C397:C407" si="37">C365</f>
        <v>vodovod V1</v>
      </c>
      <c r="D397" s="75" t="s">
        <v>9</v>
      </c>
      <c r="E397" s="78">
        <v>285.39999999999998</v>
      </c>
      <c r="F397" s="76"/>
      <c r="G397" s="78"/>
    </row>
    <row r="398" spans="2:10" ht="15" x14ac:dyDescent="0.25">
      <c r="B398" s="54"/>
      <c r="C398" s="80" t="str">
        <f t="shared" si="37"/>
        <v>vodovod V2</v>
      </c>
      <c r="D398" s="75" t="s">
        <v>9</v>
      </c>
      <c r="E398" s="78">
        <v>251.3</v>
      </c>
      <c r="F398" s="76"/>
      <c r="G398" s="78"/>
    </row>
    <row r="399" spans="2:10" ht="15" x14ac:dyDescent="0.25">
      <c r="B399" s="54"/>
      <c r="C399" s="80" t="str">
        <f t="shared" si="37"/>
        <v>vodovod V3</v>
      </c>
      <c r="D399" s="75" t="s">
        <v>9</v>
      </c>
      <c r="E399" s="78">
        <v>200.8</v>
      </c>
      <c r="F399" s="76"/>
      <c r="G399" s="78"/>
    </row>
    <row r="400" spans="2:10" ht="15" x14ac:dyDescent="0.25">
      <c r="B400" s="54"/>
      <c r="C400" s="80" t="str">
        <f t="shared" si="37"/>
        <v>vodovod V4</v>
      </c>
      <c r="D400" s="75" t="s">
        <v>9</v>
      </c>
      <c r="E400" s="78">
        <v>172.05</v>
      </c>
      <c r="F400" s="76"/>
      <c r="G400" s="78"/>
    </row>
    <row r="401" spans="1:10" ht="15" x14ac:dyDescent="0.25">
      <c r="B401" s="54"/>
      <c r="C401" s="80" t="str">
        <f t="shared" si="37"/>
        <v>vodovod V5</v>
      </c>
      <c r="D401" s="75" t="s">
        <v>9</v>
      </c>
      <c r="E401" s="78">
        <v>115.9</v>
      </c>
      <c r="F401" s="76"/>
      <c r="G401" s="78"/>
    </row>
    <row r="402" spans="1:10" ht="15" x14ac:dyDescent="0.25">
      <c r="B402" s="54"/>
      <c r="C402" s="80" t="str">
        <f t="shared" si="37"/>
        <v>vodovod V6</v>
      </c>
      <c r="D402" s="75" t="s">
        <v>9</v>
      </c>
      <c r="E402" s="78">
        <v>252.4</v>
      </c>
      <c r="F402" s="76"/>
      <c r="G402" s="78"/>
    </row>
    <row r="403" spans="1:10" ht="15" x14ac:dyDescent="0.25">
      <c r="B403" s="54"/>
      <c r="C403" s="80" t="str">
        <f t="shared" si="37"/>
        <v>vodovod V7</v>
      </c>
      <c r="D403" s="75" t="s">
        <v>9</v>
      </c>
      <c r="E403" s="78">
        <v>157.76</v>
      </c>
      <c r="F403" s="76"/>
      <c r="G403" s="78"/>
    </row>
    <row r="404" spans="1:10" ht="15" x14ac:dyDescent="0.25">
      <c r="B404" s="54"/>
      <c r="C404" s="80" t="str">
        <f t="shared" si="37"/>
        <v>vodovod V8</v>
      </c>
      <c r="D404" s="75" t="s">
        <v>9</v>
      </c>
      <c r="E404" s="78">
        <v>181</v>
      </c>
      <c r="F404" s="76"/>
      <c r="G404" s="78"/>
    </row>
    <row r="405" spans="1:10" ht="15" x14ac:dyDescent="0.25">
      <c r="B405" s="54"/>
      <c r="C405" s="80" t="str">
        <f t="shared" si="37"/>
        <v>vodovod V9</v>
      </c>
      <c r="D405" s="75" t="s">
        <v>9</v>
      </c>
      <c r="E405" s="78">
        <v>574.5</v>
      </c>
      <c r="F405" s="76"/>
      <c r="G405" s="78"/>
    </row>
    <row r="406" spans="1:10" ht="15" x14ac:dyDescent="0.25">
      <c r="B406" s="54"/>
      <c r="C406" s="80" t="str">
        <f t="shared" si="37"/>
        <v>vodovod V10</v>
      </c>
      <c r="D406" s="75" t="s">
        <v>9</v>
      </c>
      <c r="E406" s="78">
        <v>5</v>
      </c>
      <c r="F406" s="76"/>
      <c r="G406" s="78"/>
    </row>
    <row r="407" spans="1:10" ht="15" x14ac:dyDescent="0.25">
      <c r="B407" s="54"/>
      <c r="C407" s="80" t="str">
        <f t="shared" si="37"/>
        <v>vodovod V11</v>
      </c>
      <c r="D407" s="75" t="s">
        <v>9</v>
      </c>
      <c r="E407" s="78">
        <v>35.5</v>
      </c>
      <c r="F407" s="76"/>
      <c r="G407" s="78"/>
    </row>
    <row r="408" spans="1:10" s="83" customFormat="1" ht="15" x14ac:dyDescent="0.25">
      <c r="A408" s="84"/>
      <c r="B408" s="54"/>
      <c r="C408" s="77"/>
      <c r="D408" s="75"/>
      <c r="E408" s="78"/>
      <c r="F408" s="76"/>
      <c r="G408" s="78"/>
      <c r="H408" s="82"/>
      <c r="I408" s="82"/>
      <c r="J408" s="82"/>
    </row>
    <row r="409" spans="1:10" s="83" customFormat="1" ht="15" x14ac:dyDescent="0.25">
      <c r="A409" s="84"/>
      <c r="B409" s="54">
        <v>11</v>
      </c>
      <c r="C409" s="159" t="s">
        <v>367</v>
      </c>
      <c r="D409" s="160" t="s">
        <v>9</v>
      </c>
      <c r="E409" s="161">
        <v>2231.61</v>
      </c>
      <c r="F409" s="162"/>
      <c r="G409" s="161">
        <f t="shared" ref="G409" si="38">+E409*F409</f>
        <v>0</v>
      </c>
      <c r="H409" s="82"/>
      <c r="I409" s="82"/>
      <c r="J409" s="82"/>
    </row>
    <row r="410" spans="1:10" s="83" customFormat="1" ht="15" x14ac:dyDescent="0.25">
      <c r="A410" s="84"/>
      <c r="B410" s="54"/>
      <c r="C410" s="80" t="str">
        <f t="shared" ref="C410:C420" si="39">C397</f>
        <v>vodovod V1</v>
      </c>
      <c r="D410" s="75" t="s">
        <v>9</v>
      </c>
      <c r="E410" s="78">
        <v>285.39999999999998</v>
      </c>
      <c r="F410" s="76"/>
      <c r="G410" s="78"/>
      <c r="H410" s="82"/>
      <c r="I410" s="82"/>
      <c r="J410" s="82"/>
    </row>
    <row r="411" spans="1:10" s="83" customFormat="1" ht="15" x14ac:dyDescent="0.25">
      <c r="A411" s="84"/>
      <c r="B411" s="54"/>
      <c r="C411" s="80" t="str">
        <f t="shared" si="39"/>
        <v>vodovod V2</v>
      </c>
      <c r="D411" s="75" t="s">
        <v>9</v>
      </c>
      <c r="E411" s="78">
        <v>251.3</v>
      </c>
      <c r="F411" s="76"/>
      <c r="G411" s="78"/>
      <c r="H411" s="82"/>
      <c r="I411" s="82"/>
      <c r="J411" s="82"/>
    </row>
    <row r="412" spans="1:10" s="83" customFormat="1" ht="15" x14ac:dyDescent="0.25">
      <c r="A412" s="84"/>
      <c r="B412" s="54"/>
      <c r="C412" s="80" t="str">
        <f t="shared" si="39"/>
        <v>vodovod V3</v>
      </c>
      <c r="D412" s="75" t="s">
        <v>9</v>
      </c>
      <c r="E412" s="78">
        <v>200.8</v>
      </c>
      <c r="F412" s="76"/>
      <c r="G412" s="78"/>
      <c r="H412" s="82"/>
      <c r="I412" s="82"/>
      <c r="J412" s="82"/>
    </row>
    <row r="413" spans="1:10" s="83" customFormat="1" ht="15" x14ac:dyDescent="0.25">
      <c r="A413" s="84"/>
      <c r="B413" s="54"/>
      <c r="C413" s="80" t="str">
        <f t="shared" si="39"/>
        <v>vodovod V4</v>
      </c>
      <c r="D413" s="75" t="s">
        <v>9</v>
      </c>
      <c r="E413" s="78">
        <v>172.05</v>
      </c>
      <c r="F413" s="76"/>
      <c r="G413" s="78"/>
      <c r="H413" s="82"/>
      <c r="I413" s="82"/>
      <c r="J413" s="82"/>
    </row>
    <row r="414" spans="1:10" s="83" customFormat="1" ht="15" x14ac:dyDescent="0.25">
      <c r="A414" s="84"/>
      <c r="B414" s="54"/>
      <c r="C414" s="80" t="str">
        <f t="shared" si="39"/>
        <v>vodovod V5</v>
      </c>
      <c r="D414" s="75" t="s">
        <v>9</v>
      </c>
      <c r="E414" s="78">
        <v>115.9</v>
      </c>
      <c r="F414" s="76"/>
      <c r="G414" s="78"/>
      <c r="H414" s="82"/>
      <c r="I414" s="82"/>
      <c r="J414" s="82"/>
    </row>
    <row r="415" spans="1:10" s="83" customFormat="1" ht="15" x14ac:dyDescent="0.25">
      <c r="A415" s="84"/>
      <c r="B415" s="54"/>
      <c r="C415" s="80" t="str">
        <f t="shared" si="39"/>
        <v>vodovod V6</v>
      </c>
      <c r="D415" s="75" t="s">
        <v>9</v>
      </c>
      <c r="E415" s="78">
        <v>252.4</v>
      </c>
      <c r="F415" s="76"/>
      <c r="G415" s="78"/>
      <c r="H415" s="82"/>
      <c r="I415" s="82"/>
      <c r="J415" s="82"/>
    </row>
    <row r="416" spans="1:10" s="83" customFormat="1" ht="15" x14ac:dyDescent="0.25">
      <c r="A416" s="84"/>
      <c r="B416" s="54"/>
      <c r="C416" s="80" t="str">
        <f t="shared" si="39"/>
        <v>vodovod V7</v>
      </c>
      <c r="D416" s="75" t="s">
        <v>9</v>
      </c>
      <c r="E416" s="78">
        <v>157.76</v>
      </c>
      <c r="F416" s="76"/>
      <c r="G416" s="78"/>
      <c r="H416" s="82"/>
      <c r="I416" s="82"/>
      <c r="J416" s="82"/>
    </row>
    <row r="417" spans="1:10" s="83" customFormat="1" ht="15" x14ac:dyDescent="0.25">
      <c r="A417" s="84"/>
      <c r="B417" s="54"/>
      <c r="C417" s="80" t="str">
        <f t="shared" si="39"/>
        <v>vodovod V8</v>
      </c>
      <c r="D417" s="75" t="s">
        <v>9</v>
      </c>
      <c r="E417" s="78">
        <v>181</v>
      </c>
      <c r="F417" s="76"/>
      <c r="G417" s="78"/>
      <c r="H417" s="82"/>
      <c r="I417" s="82"/>
      <c r="J417" s="82"/>
    </row>
    <row r="418" spans="1:10" s="83" customFormat="1" ht="15" x14ac:dyDescent="0.25">
      <c r="A418" s="84"/>
      <c r="B418" s="54"/>
      <c r="C418" s="80" t="str">
        <f t="shared" si="39"/>
        <v>vodovod V9</v>
      </c>
      <c r="D418" s="75" t="s">
        <v>9</v>
      </c>
      <c r="E418" s="78">
        <v>574.5</v>
      </c>
      <c r="F418" s="76"/>
      <c r="G418" s="78"/>
      <c r="H418" s="82"/>
      <c r="I418" s="82"/>
      <c r="J418" s="82"/>
    </row>
    <row r="419" spans="1:10" s="83" customFormat="1" ht="15" x14ac:dyDescent="0.25">
      <c r="A419" s="84"/>
      <c r="B419" s="54"/>
      <c r="C419" s="80" t="str">
        <f t="shared" si="39"/>
        <v>vodovod V10</v>
      </c>
      <c r="D419" s="75" t="s">
        <v>9</v>
      </c>
      <c r="E419" s="78">
        <v>5</v>
      </c>
      <c r="F419" s="76"/>
      <c r="G419" s="78"/>
      <c r="H419" s="82"/>
      <c r="I419" s="82"/>
      <c r="J419" s="82"/>
    </row>
    <row r="420" spans="1:10" s="83" customFormat="1" ht="15" x14ac:dyDescent="0.25">
      <c r="A420" s="84"/>
      <c r="B420" s="54"/>
      <c r="C420" s="80" t="str">
        <f t="shared" si="39"/>
        <v>vodovod V11</v>
      </c>
      <c r="D420" s="75" t="s">
        <v>9</v>
      </c>
      <c r="E420" s="78">
        <v>35.5</v>
      </c>
      <c r="F420" s="76"/>
      <c r="G420" s="78"/>
      <c r="H420" s="82"/>
      <c r="I420" s="82"/>
      <c r="J420" s="82"/>
    </row>
    <row r="421" spans="1:10" s="83" customFormat="1" ht="15" x14ac:dyDescent="0.25">
      <c r="A421" s="84"/>
      <c r="B421" s="54"/>
      <c r="C421" s="77"/>
      <c r="D421" s="75"/>
      <c r="E421" s="78"/>
      <c r="F421" s="76"/>
      <c r="G421" s="78"/>
      <c r="H421" s="82"/>
      <c r="I421" s="82"/>
      <c r="J421" s="82"/>
    </row>
    <row r="422" spans="1:10" s="83" customFormat="1" ht="15" x14ac:dyDescent="0.25">
      <c r="A422" s="84"/>
      <c r="B422" s="54">
        <v>12</v>
      </c>
      <c r="C422" s="159" t="s">
        <v>368</v>
      </c>
      <c r="D422" s="160" t="s">
        <v>9</v>
      </c>
      <c r="E422" s="161">
        <f>SUM(E423:E433)</f>
        <v>2231.61</v>
      </c>
      <c r="F422" s="162"/>
      <c r="G422" s="161">
        <f t="shared" ref="G422" si="40">+E422*F422</f>
        <v>0</v>
      </c>
      <c r="H422" s="82"/>
      <c r="I422" s="82"/>
      <c r="J422" s="82"/>
    </row>
    <row r="423" spans="1:10" s="83" customFormat="1" ht="15" x14ac:dyDescent="0.25">
      <c r="A423" s="84"/>
      <c r="B423" s="54"/>
      <c r="C423" s="80" t="str">
        <f t="shared" ref="C423:C433" si="41">C410</f>
        <v>vodovod V1</v>
      </c>
      <c r="D423" s="75" t="s">
        <v>9</v>
      </c>
      <c r="E423" s="78">
        <v>285.39999999999998</v>
      </c>
      <c r="F423" s="76"/>
      <c r="G423" s="78"/>
      <c r="H423" s="82"/>
      <c r="I423" s="82"/>
      <c r="J423" s="82"/>
    </row>
    <row r="424" spans="1:10" s="83" customFormat="1" ht="15" x14ac:dyDescent="0.25">
      <c r="A424" s="84"/>
      <c r="B424" s="54"/>
      <c r="C424" s="80" t="str">
        <f t="shared" si="41"/>
        <v>vodovod V2</v>
      </c>
      <c r="D424" s="75" t="s">
        <v>9</v>
      </c>
      <c r="E424" s="78">
        <v>251.3</v>
      </c>
      <c r="F424" s="76"/>
      <c r="G424" s="78"/>
      <c r="H424" s="82"/>
      <c r="I424" s="82"/>
      <c r="J424" s="82"/>
    </row>
    <row r="425" spans="1:10" s="83" customFormat="1" ht="15" x14ac:dyDescent="0.25">
      <c r="A425" s="84"/>
      <c r="B425" s="54"/>
      <c r="C425" s="80" t="str">
        <f t="shared" si="41"/>
        <v>vodovod V3</v>
      </c>
      <c r="D425" s="75" t="s">
        <v>9</v>
      </c>
      <c r="E425" s="78">
        <v>200.8</v>
      </c>
      <c r="F425" s="76"/>
      <c r="G425" s="78"/>
      <c r="H425" s="82"/>
      <c r="I425" s="82"/>
      <c r="J425" s="82"/>
    </row>
    <row r="426" spans="1:10" s="83" customFormat="1" ht="15" x14ac:dyDescent="0.25">
      <c r="A426" s="84"/>
      <c r="B426" s="54"/>
      <c r="C426" s="80" t="str">
        <f t="shared" si="41"/>
        <v>vodovod V4</v>
      </c>
      <c r="D426" s="75" t="s">
        <v>9</v>
      </c>
      <c r="E426" s="78">
        <v>172.05</v>
      </c>
      <c r="F426" s="76"/>
      <c r="G426" s="78"/>
      <c r="H426" s="82"/>
      <c r="I426" s="82"/>
      <c r="J426" s="82"/>
    </row>
    <row r="427" spans="1:10" s="83" customFormat="1" ht="15" x14ac:dyDescent="0.25">
      <c r="A427" s="84"/>
      <c r="B427" s="54"/>
      <c r="C427" s="80" t="str">
        <f t="shared" si="41"/>
        <v>vodovod V5</v>
      </c>
      <c r="D427" s="75" t="s">
        <v>9</v>
      </c>
      <c r="E427" s="78">
        <v>115.9</v>
      </c>
      <c r="F427" s="76"/>
      <c r="G427" s="78"/>
      <c r="H427" s="82"/>
      <c r="I427" s="82"/>
      <c r="J427" s="82"/>
    </row>
    <row r="428" spans="1:10" s="83" customFormat="1" ht="15" x14ac:dyDescent="0.25">
      <c r="A428" s="84"/>
      <c r="B428" s="54"/>
      <c r="C428" s="80" t="str">
        <f t="shared" si="41"/>
        <v>vodovod V6</v>
      </c>
      <c r="D428" s="75" t="s">
        <v>9</v>
      </c>
      <c r="E428" s="78">
        <v>252.4</v>
      </c>
      <c r="F428" s="76"/>
      <c r="G428" s="78"/>
      <c r="H428" s="82"/>
      <c r="I428" s="82"/>
      <c r="J428" s="82"/>
    </row>
    <row r="429" spans="1:10" s="83" customFormat="1" ht="15" x14ac:dyDescent="0.25">
      <c r="A429" s="84"/>
      <c r="B429" s="54"/>
      <c r="C429" s="80" t="str">
        <f t="shared" si="41"/>
        <v>vodovod V7</v>
      </c>
      <c r="D429" s="75" t="s">
        <v>9</v>
      </c>
      <c r="E429" s="78">
        <v>157.76</v>
      </c>
      <c r="F429" s="76"/>
      <c r="G429" s="78"/>
      <c r="H429" s="82"/>
      <c r="I429" s="82"/>
      <c r="J429" s="82"/>
    </row>
    <row r="430" spans="1:10" s="83" customFormat="1" ht="15" x14ac:dyDescent="0.25">
      <c r="A430" s="84"/>
      <c r="B430" s="54"/>
      <c r="C430" s="80" t="str">
        <f t="shared" si="41"/>
        <v>vodovod V8</v>
      </c>
      <c r="D430" s="75" t="s">
        <v>9</v>
      </c>
      <c r="E430" s="78">
        <v>181</v>
      </c>
      <c r="F430" s="76"/>
      <c r="G430" s="78"/>
      <c r="H430" s="82"/>
      <c r="I430" s="82"/>
      <c r="J430" s="82"/>
    </row>
    <row r="431" spans="1:10" s="83" customFormat="1" ht="15" x14ac:dyDescent="0.25">
      <c r="A431" s="84"/>
      <c r="B431" s="54"/>
      <c r="C431" s="80" t="str">
        <f t="shared" si="41"/>
        <v>vodovod V9</v>
      </c>
      <c r="D431" s="75" t="s">
        <v>9</v>
      </c>
      <c r="E431" s="78">
        <v>574.5</v>
      </c>
      <c r="F431" s="76"/>
      <c r="G431" s="78"/>
      <c r="H431" s="82"/>
      <c r="I431" s="82"/>
      <c r="J431" s="82"/>
    </row>
    <row r="432" spans="1:10" s="83" customFormat="1" ht="15" x14ac:dyDescent="0.25">
      <c r="A432" s="84"/>
      <c r="B432" s="54"/>
      <c r="C432" s="80" t="str">
        <f t="shared" si="41"/>
        <v>vodovod V10</v>
      </c>
      <c r="D432" s="75" t="s">
        <v>9</v>
      </c>
      <c r="E432" s="78">
        <v>5</v>
      </c>
      <c r="F432" s="76"/>
      <c r="G432" s="78"/>
      <c r="H432" s="82"/>
      <c r="I432" s="82"/>
      <c r="J432" s="82"/>
    </row>
    <row r="433" spans="1:10" s="83" customFormat="1" ht="15" x14ac:dyDescent="0.25">
      <c r="A433" s="84"/>
      <c r="B433" s="54"/>
      <c r="C433" s="80" t="str">
        <f t="shared" si="41"/>
        <v>vodovod V11</v>
      </c>
      <c r="D433" s="75" t="s">
        <v>9</v>
      </c>
      <c r="E433" s="78">
        <v>35.5</v>
      </c>
      <c r="F433" s="76"/>
      <c r="G433" s="78"/>
      <c r="H433" s="82"/>
      <c r="I433" s="82"/>
      <c r="J433" s="82"/>
    </row>
    <row r="434" spans="1:10" s="83" customFormat="1" ht="15" x14ac:dyDescent="0.25">
      <c r="A434" s="84"/>
      <c r="B434" s="54"/>
      <c r="C434" s="79"/>
      <c r="D434" s="75"/>
      <c r="E434" s="78"/>
      <c r="F434" s="78"/>
      <c r="G434" s="78"/>
      <c r="H434" s="82"/>
      <c r="I434" s="82"/>
      <c r="J434" s="82"/>
    </row>
    <row r="435" spans="1:10" s="83" customFormat="1" ht="15" x14ac:dyDescent="0.25">
      <c r="A435" s="84"/>
      <c r="B435" s="54">
        <v>13</v>
      </c>
      <c r="C435" s="79" t="s">
        <v>28</v>
      </c>
      <c r="D435" s="75" t="s">
        <v>27</v>
      </c>
      <c r="E435" s="78">
        <v>1</v>
      </c>
      <c r="F435" s="50"/>
      <c r="G435" s="78">
        <f>+E435*F435</f>
        <v>0</v>
      </c>
      <c r="H435" s="82"/>
      <c r="I435" s="82"/>
      <c r="J435" s="82"/>
    </row>
    <row r="436" spans="1:10" s="83" customFormat="1" ht="15" x14ac:dyDescent="0.2">
      <c r="A436" s="84"/>
      <c r="B436" s="54"/>
      <c r="C436" s="12"/>
      <c r="D436" s="82"/>
      <c r="E436" s="2"/>
      <c r="F436" s="31"/>
      <c r="G436" s="5"/>
      <c r="H436" s="82"/>
      <c r="I436" s="82"/>
      <c r="J436" s="82"/>
    </row>
    <row r="437" spans="1:10" s="83" customFormat="1" ht="15" x14ac:dyDescent="0.2">
      <c r="A437" s="84"/>
      <c r="B437" s="54"/>
      <c r="C437" s="16" t="s">
        <v>15</v>
      </c>
      <c r="D437" s="1"/>
      <c r="E437" s="3"/>
      <c r="F437" s="3"/>
      <c r="G437" s="7">
        <f>SUM(G311:G435)</f>
        <v>0</v>
      </c>
      <c r="H437" s="82"/>
      <c r="I437" s="82"/>
      <c r="J437" s="82"/>
    </row>
    <row r="442" spans="1:10" s="83" customFormat="1" x14ac:dyDescent="0.2">
      <c r="A442" s="84"/>
      <c r="B442" s="17"/>
      <c r="C442" s="82"/>
      <c r="D442" s="82"/>
      <c r="E442" s="2"/>
      <c r="F442" s="2"/>
      <c r="G442" s="2"/>
      <c r="H442" s="82"/>
      <c r="I442" s="82"/>
      <c r="J442" s="82"/>
    </row>
    <row r="443" spans="1:10" s="83" customFormat="1" x14ac:dyDescent="0.2">
      <c r="A443" s="84"/>
      <c r="B443" s="17"/>
      <c r="C443" s="82"/>
      <c r="D443" s="82"/>
      <c r="E443" s="2"/>
      <c r="F443" s="2"/>
      <c r="G443" s="2"/>
      <c r="H443" s="82"/>
      <c r="I443" s="82"/>
      <c r="J443" s="82"/>
    </row>
    <row r="456" spans="3:3" x14ac:dyDescent="0.2">
      <c r="C45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86" orientation="portrait" r:id="rId1"/>
  <headerFooter alignWithMargins="0">
    <oddHeader>&amp;L&amp;"Arial Narrow,Navadno"&amp;9KANALIZACIJA DOBRAVLJE&amp;C&amp;"Arial Narrow,Navadno"&amp;9VODOVOD&amp;R&amp;"Arial Narrow,Navadno"&amp;9DETAJL INFRASTRUKTURA d.o.o., NA PRODU 13, Vipava</oddHeader>
    <oddFooter>&amp;C&amp;9stran&amp;P</oddFooter>
  </headerFooter>
  <rowBreaks count="10" manualBreakCount="10">
    <brk id="10" min="1" max="6" man="1"/>
    <brk id="87" min="1" max="6" man="1"/>
    <brk id="120" min="1" max="6" man="1"/>
    <brk id="156" min="1" max="6" man="1"/>
    <brk id="193" min="1" max="6" man="1"/>
    <brk id="219" min="1" max="6" man="1"/>
    <brk id="256" min="1" max="6" man="1"/>
    <brk id="308" min="1" max="6" man="1"/>
    <brk id="350" min="1" max="6" man="1"/>
    <brk id="391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4"/>
  <sheetViews>
    <sheetView view="pageBreakPreview" topLeftCell="A133" zoomScaleNormal="100" zoomScaleSheetLayoutView="100" workbookViewId="0">
      <selection activeCell="A154" sqref="A154:XFD154"/>
    </sheetView>
  </sheetViews>
  <sheetFormatPr defaultRowHeight="12.75" x14ac:dyDescent="0.2"/>
  <cols>
    <col min="1" max="1" width="9.140625" style="84"/>
    <col min="2" max="2" width="6.7109375" style="17" customWidth="1"/>
    <col min="3" max="3" width="42.7109375" style="12" customWidth="1"/>
    <col min="4" max="4" width="8.140625" style="82" customWidth="1"/>
    <col min="5" max="5" width="9.140625" style="2" customWidth="1"/>
    <col min="6" max="6" width="9.42578125" style="2" customWidth="1"/>
    <col min="7" max="7" width="13.85546875" style="2" customWidth="1"/>
    <col min="8" max="8" width="11.7109375" style="82" bestFit="1" customWidth="1"/>
    <col min="9" max="16384" width="9.140625" style="82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362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+G27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G46</f>
        <v>0</v>
      </c>
    </row>
    <row r="7" spans="1:10" s="83" customFormat="1" ht="15" x14ac:dyDescent="0.2">
      <c r="A7" s="84"/>
      <c r="B7" s="27" t="s">
        <v>4</v>
      </c>
      <c r="C7" s="14" t="s">
        <v>3</v>
      </c>
      <c r="D7" s="220"/>
      <c r="E7" s="220"/>
      <c r="F7" s="220"/>
      <c r="G7" s="9">
        <f>+G83</f>
        <v>0</v>
      </c>
      <c r="H7" s="82"/>
      <c r="I7" s="82"/>
      <c r="J7" s="82"/>
    </row>
    <row r="8" spans="1:10" s="83" customFormat="1" ht="15" x14ac:dyDescent="0.2">
      <c r="A8" s="84"/>
      <c r="B8" s="27" t="s">
        <v>6</v>
      </c>
      <c r="C8" s="14" t="s">
        <v>5</v>
      </c>
      <c r="D8" s="220"/>
      <c r="E8" s="220"/>
      <c r="F8" s="220"/>
      <c r="G8" s="9">
        <f>+G115</f>
        <v>0</v>
      </c>
      <c r="H8" s="82"/>
      <c r="I8" s="82"/>
      <c r="J8" s="82"/>
    </row>
    <row r="9" spans="1:10" s="83" customFormat="1" ht="15.75" thickBot="1" x14ac:dyDescent="0.25">
      <c r="A9" s="84"/>
      <c r="B9" s="28" t="s">
        <v>16</v>
      </c>
      <c r="C9" s="15" t="s">
        <v>7</v>
      </c>
      <c r="D9" s="221"/>
      <c r="E9" s="221"/>
      <c r="F9" s="221"/>
      <c r="G9" s="10">
        <f>+G155</f>
        <v>0</v>
      </c>
      <c r="H9" s="82"/>
      <c r="I9" s="82"/>
      <c r="J9" s="82"/>
    </row>
    <row r="10" spans="1:10" s="83" customFormat="1" ht="16.5" thickTop="1" thickBot="1" x14ac:dyDescent="0.25">
      <c r="A10" s="84"/>
      <c r="B10" s="32"/>
      <c r="C10" s="33" t="s">
        <v>24</v>
      </c>
      <c r="D10" s="222"/>
      <c r="E10" s="222"/>
      <c r="F10" s="222"/>
      <c r="G10" s="34">
        <f>SUM(G5:G9)</f>
        <v>0</v>
      </c>
      <c r="H10" s="82"/>
      <c r="I10" s="82"/>
      <c r="J10" s="82"/>
    </row>
    <row r="11" spans="1:10" s="83" customFormat="1" x14ac:dyDescent="0.2">
      <c r="A11" s="84"/>
      <c r="B11" s="29" t="s">
        <v>0</v>
      </c>
      <c r="C11" s="11" t="s">
        <v>8</v>
      </c>
      <c r="D11" s="82"/>
      <c r="E11" s="2"/>
      <c r="F11" s="2"/>
      <c r="G11" s="2"/>
      <c r="H11" s="82"/>
      <c r="I11" s="82"/>
      <c r="J11" s="82"/>
    </row>
    <row r="12" spans="1:10" ht="15" x14ac:dyDescent="0.2">
      <c r="B12" s="54"/>
    </row>
    <row r="13" spans="1:10" s="83" customFormat="1" ht="15.75" customHeight="1" x14ac:dyDescent="0.25">
      <c r="A13" s="84"/>
      <c r="B13" s="54">
        <v>1</v>
      </c>
      <c r="C13" s="159" t="s">
        <v>25</v>
      </c>
      <c r="D13" s="160" t="s">
        <v>9</v>
      </c>
      <c r="E13" s="161">
        <v>269.18</v>
      </c>
      <c r="F13" s="162"/>
      <c r="G13" s="161">
        <f t="shared" ref="G13" si="0">+E13*F13</f>
        <v>0</v>
      </c>
      <c r="H13" s="82"/>
      <c r="I13" s="82"/>
      <c r="J13" s="82"/>
    </row>
    <row r="14" spans="1:10" s="83" customFormat="1" ht="15.75" customHeight="1" x14ac:dyDescent="0.25">
      <c r="A14" s="84"/>
      <c r="B14" s="54"/>
      <c r="C14" s="77" t="s">
        <v>364</v>
      </c>
      <c r="D14" s="75" t="s">
        <v>9</v>
      </c>
      <c r="E14" s="78">
        <v>137.69999999999999</v>
      </c>
      <c r="F14" s="76"/>
      <c r="G14" s="78"/>
      <c r="H14" s="82"/>
      <c r="I14" s="82"/>
      <c r="J14" s="82"/>
    </row>
    <row r="15" spans="1:10" s="83" customFormat="1" ht="15.75" customHeight="1" x14ac:dyDescent="0.25">
      <c r="A15" s="84"/>
      <c r="B15" s="54"/>
      <c r="C15" s="77" t="s">
        <v>365</v>
      </c>
      <c r="D15" s="75" t="s">
        <v>9</v>
      </c>
      <c r="E15" s="78">
        <v>74.25</v>
      </c>
      <c r="F15" s="76"/>
      <c r="G15" s="78"/>
      <c r="H15" s="82"/>
      <c r="I15" s="82"/>
      <c r="J15" s="82"/>
    </row>
    <row r="16" spans="1:10" s="83" customFormat="1" ht="15.75" customHeight="1" x14ac:dyDescent="0.25">
      <c r="A16" s="84"/>
      <c r="B16" s="54"/>
      <c r="C16" s="77" t="s">
        <v>366</v>
      </c>
      <c r="D16" s="75" t="s">
        <v>9</v>
      </c>
      <c r="E16" s="78">
        <v>57.23</v>
      </c>
      <c r="F16" s="76"/>
      <c r="G16" s="78"/>
      <c r="H16" s="82"/>
      <c r="I16" s="82"/>
      <c r="J16" s="82"/>
    </row>
    <row r="17" spans="1:10" s="83" customFormat="1" ht="15" x14ac:dyDescent="0.2">
      <c r="A17" s="84"/>
      <c r="B17" s="54"/>
      <c r="C17" s="42"/>
      <c r="D17" s="39"/>
      <c r="E17" s="40"/>
      <c r="F17" s="41"/>
      <c r="G17" s="40"/>
      <c r="H17" s="82"/>
      <c r="I17" s="82"/>
      <c r="J17" s="82"/>
    </row>
    <row r="18" spans="1:10" s="83" customFormat="1" ht="30" x14ac:dyDescent="0.25">
      <c r="A18" s="84"/>
      <c r="B18" s="54">
        <v>2</v>
      </c>
      <c r="C18" s="159" t="s">
        <v>17</v>
      </c>
      <c r="D18" s="160" t="s">
        <v>10</v>
      </c>
      <c r="E18" s="161">
        <v>25</v>
      </c>
      <c r="F18" s="162"/>
      <c r="G18" s="161">
        <f t="shared" ref="G18" si="1">+E18*F18</f>
        <v>0</v>
      </c>
      <c r="H18" s="82"/>
      <c r="I18" s="82"/>
      <c r="J18" s="82"/>
    </row>
    <row r="19" spans="1:10" s="83" customFormat="1" ht="15" x14ac:dyDescent="0.25">
      <c r="A19" s="84"/>
      <c r="B19" s="54"/>
      <c r="C19" s="80" t="str">
        <f>C14</f>
        <v>tlačni kanal T1</v>
      </c>
      <c r="D19" s="75" t="s">
        <v>10</v>
      </c>
      <c r="E19" s="78">
        <v>10</v>
      </c>
      <c r="F19" s="76"/>
      <c r="G19" s="78"/>
      <c r="H19" s="82"/>
      <c r="I19" s="82"/>
      <c r="J19" s="82"/>
    </row>
    <row r="20" spans="1:10" s="83" customFormat="1" ht="15" x14ac:dyDescent="0.25">
      <c r="A20" s="84"/>
      <c r="B20" s="54"/>
      <c r="C20" s="80" t="str">
        <f>C15</f>
        <v>tlačni kanal T2</v>
      </c>
      <c r="D20" s="75" t="s">
        <v>10</v>
      </c>
      <c r="E20" s="78">
        <v>6</v>
      </c>
      <c r="F20" s="76"/>
      <c r="G20" s="78"/>
      <c r="H20" s="82"/>
      <c r="I20" s="82"/>
      <c r="J20" s="82"/>
    </row>
    <row r="21" spans="1:10" s="83" customFormat="1" ht="15" x14ac:dyDescent="0.25">
      <c r="A21" s="84"/>
      <c r="B21" s="54"/>
      <c r="C21" s="80" t="str">
        <f>C16</f>
        <v>tlačni kanal T3</v>
      </c>
      <c r="D21" s="75" t="s">
        <v>10</v>
      </c>
      <c r="E21" s="78">
        <v>9</v>
      </c>
      <c r="F21" s="76"/>
      <c r="G21" s="78"/>
      <c r="H21" s="82"/>
      <c r="I21" s="82"/>
      <c r="J21" s="82"/>
    </row>
    <row r="22" spans="1:10" s="83" customFormat="1" ht="15" x14ac:dyDescent="0.25">
      <c r="A22" s="84"/>
      <c r="B22" s="54"/>
      <c r="C22" s="77"/>
      <c r="D22" s="75"/>
      <c r="E22" s="78"/>
      <c r="F22" s="76"/>
      <c r="G22" s="78"/>
      <c r="H22" s="82"/>
      <c r="I22" s="82"/>
      <c r="J22" s="82"/>
    </row>
    <row r="23" spans="1:10" s="83" customFormat="1" ht="60.75" customHeight="1" x14ac:dyDescent="0.25">
      <c r="A23" s="84"/>
      <c r="B23" s="54">
        <v>3</v>
      </c>
      <c r="C23" s="80" t="s">
        <v>501</v>
      </c>
      <c r="D23" s="75" t="s">
        <v>27</v>
      </c>
      <c r="E23" s="78">
        <v>0.03</v>
      </c>
      <c r="F23" s="76"/>
      <c r="G23" s="78">
        <f>+E23*F23</f>
        <v>0</v>
      </c>
      <c r="H23" s="82"/>
      <c r="I23" s="82"/>
      <c r="J23" s="82"/>
    </row>
    <row r="24" spans="1:10" s="83" customFormat="1" ht="15" x14ac:dyDescent="0.25">
      <c r="A24" s="84"/>
      <c r="B24" s="54"/>
      <c r="C24" s="77"/>
      <c r="D24" s="75"/>
      <c r="E24" s="78"/>
      <c r="F24" s="76"/>
      <c r="G24" s="78"/>
      <c r="H24" s="82"/>
      <c r="I24" s="82"/>
      <c r="J24" s="82"/>
    </row>
    <row r="25" spans="1:10" s="83" customFormat="1" ht="45" x14ac:dyDescent="0.25">
      <c r="A25" s="84"/>
      <c r="B25" s="54">
        <v>4</v>
      </c>
      <c r="C25" s="77" t="s">
        <v>35</v>
      </c>
      <c r="D25" s="75" t="s">
        <v>27</v>
      </c>
      <c r="E25" s="78">
        <v>0.03</v>
      </c>
      <c r="F25" s="76"/>
      <c r="G25" s="78">
        <f>+E25*F25</f>
        <v>0</v>
      </c>
      <c r="H25" s="82"/>
      <c r="I25" s="82"/>
      <c r="J25" s="82"/>
    </row>
    <row r="26" spans="1:10" s="83" customFormat="1" ht="10.5" customHeight="1" x14ac:dyDescent="0.2">
      <c r="A26" s="84"/>
      <c r="B26" s="54"/>
      <c r="C26" s="30"/>
      <c r="D26" s="82"/>
      <c r="E26" s="2"/>
      <c r="F26" s="4"/>
      <c r="G26" s="5"/>
      <c r="H26" s="82"/>
      <c r="I26" s="82"/>
      <c r="J26" s="82"/>
    </row>
    <row r="27" spans="1:10" s="83" customFormat="1" ht="15" x14ac:dyDescent="0.2">
      <c r="A27" s="84"/>
      <c r="B27" s="54"/>
      <c r="C27" s="16" t="s">
        <v>12</v>
      </c>
      <c r="D27" s="1"/>
      <c r="E27" s="3"/>
      <c r="F27" s="3"/>
      <c r="G27" s="7">
        <f>SUM(G13:G26)</f>
        <v>0</v>
      </c>
      <c r="H27" s="82"/>
      <c r="I27" s="82"/>
      <c r="J27" s="82"/>
    </row>
    <row r="28" spans="1:10" s="83" customFormat="1" ht="15" x14ac:dyDescent="0.25">
      <c r="A28" s="84"/>
      <c r="B28" s="17"/>
      <c r="C28" s="21"/>
      <c r="D28" s="53"/>
      <c r="E28" s="67"/>
      <c r="F28" s="67"/>
      <c r="G28" s="24"/>
      <c r="H28" s="82"/>
      <c r="I28" s="82"/>
      <c r="J28" s="82"/>
    </row>
    <row r="29" spans="1:10" s="83" customFormat="1" ht="15" x14ac:dyDescent="0.25">
      <c r="A29" s="84"/>
      <c r="B29" s="29" t="s">
        <v>2</v>
      </c>
      <c r="C29" s="21" t="s">
        <v>30</v>
      </c>
      <c r="D29" s="53"/>
      <c r="E29" s="67"/>
      <c r="F29" s="61"/>
      <c r="G29" s="24"/>
      <c r="H29" s="82"/>
      <c r="I29" s="82"/>
      <c r="J29" s="82"/>
    </row>
    <row r="30" spans="1:10" s="83" customFormat="1" ht="15" x14ac:dyDescent="0.25">
      <c r="A30" s="84"/>
      <c r="B30" s="54"/>
      <c r="C30" s="21"/>
      <c r="D30" s="53"/>
      <c r="E30" s="67"/>
      <c r="F30" s="61"/>
      <c r="G30" s="24"/>
      <c r="H30" s="82"/>
      <c r="I30" s="82"/>
      <c r="J30" s="82"/>
    </row>
    <row r="31" spans="1:10" s="83" customFormat="1" ht="30" x14ac:dyDescent="0.25">
      <c r="A31" s="84"/>
      <c r="B31" s="54">
        <v>1</v>
      </c>
      <c r="C31" s="163" t="s">
        <v>32</v>
      </c>
      <c r="D31" s="160" t="s">
        <v>9</v>
      </c>
      <c r="E31" s="164">
        <v>83</v>
      </c>
      <c r="F31" s="162"/>
      <c r="G31" s="161">
        <f t="shared" ref="G31" si="2">F31*E31</f>
        <v>0</v>
      </c>
      <c r="H31" s="82"/>
      <c r="I31" s="82"/>
      <c r="J31" s="82"/>
    </row>
    <row r="32" spans="1:10" s="83" customFormat="1" ht="15" x14ac:dyDescent="0.25">
      <c r="A32" s="84"/>
      <c r="B32" s="54"/>
      <c r="C32" s="80" t="str">
        <f>C19</f>
        <v>tlačni kanal T1</v>
      </c>
      <c r="D32" s="53" t="s">
        <v>9</v>
      </c>
      <c r="E32" s="67">
        <v>4</v>
      </c>
      <c r="F32" s="76"/>
      <c r="G32" s="78"/>
      <c r="H32" s="82"/>
      <c r="I32" s="82"/>
      <c r="J32" s="82"/>
    </row>
    <row r="33" spans="1:10" s="83" customFormat="1" ht="15" x14ac:dyDescent="0.25">
      <c r="A33" s="84"/>
      <c r="B33" s="54"/>
      <c r="C33" s="80" t="str">
        <f>C20</f>
        <v>tlačni kanal T2</v>
      </c>
      <c r="D33" s="53" t="s">
        <v>9</v>
      </c>
      <c r="E33" s="67">
        <v>77</v>
      </c>
      <c r="F33" s="76"/>
      <c r="G33" s="78"/>
      <c r="H33" s="82"/>
      <c r="I33" s="82"/>
      <c r="J33" s="82"/>
    </row>
    <row r="34" spans="1:10" s="83" customFormat="1" ht="15" x14ac:dyDescent="0.25">
      <c r="A34" s="84"/>
      <c r="B34" s="54"/>
      <c r="C34" s="80" t="str">
        <f>C21</f>
        <v>tlačni kanal T3</v>
      </c>
      <c r="D34" s="53" t="s">
        <v>9</v>
      </c>
      <c r="E34" s="67">
        <v>2</v>
      </c>
      <c r="F34" s="76"/>
      <c r="G34" s="78"/>
      <c r="H34" s="82"/>
      <c r="I34" s="82"/>
      <c r="J34" s="82"/>
    </row>
    <row r="35" spans="1:10" s="83" customFormat="1" ht="15" x14ac:dyDescent="0.25">
      <c r="A35" s="84"/>
      <c r="B35" s="54"/>
      <c r="C35" s="80"/>
      <c r="D35" s="53"/>
      <c r="E35" s="67"/>
      <c r="F35" s="76"/>
      <c r="G35" s="78"/>
      <c r="H35" s="82"/>
      <c r="I35" s="82"/>
      <c r="J35" s="82"/>
    </row>
    <row r="36" spans="1:10" s="83" customFormat="1" ht="90" x14ac:dyDescent="0.25">
      <c r="A36" s="84"/>
      <c r="B36" s="54">
        <v>2</v>
      </c>
      <c r="C36" s="163" t="s">
        <v>41</v>
      </c>
      <c r="D36" s="160" t="s">
        <v>48</v>
      </c>
      <c r="E36" s="164">
        <v>346.5</v>
      </c>
      <c r="F36" s="162"/>
      <c r="G36" s="161">
        <f t="shared" ref="G36" si="3">F36*E36</f>
        <v>0</v>
      </c>
      <c r="H36" s="82"/>
      <c r="I36" s="82"/>
      <c r="J36" s="82"/>
    </row>
    <row r="37" spans="1:10" s="83" customFormat="1" ht="18" x14ac:dyDescent="0.25">
      <c r="A37" s="84"/>
      <c r="B37" s="54"/>
      <c r="C37" s="80" t="str">
        <f>C32</f>
        <v>tlačni kanal T1</v>
      </c>
      <c r="D37" s="75" t="s">
        <v>48</v>
      </c>
      <c r="E37" s="67">
        <v>127</v>
      </c>
      <c r="F37" s="76"/>
      <c r="G37" s="78"/>
      <c r="H37" s="82"/>
      <c r="I37" s="82"/>
      <c r="J37" s="82"/>
    </row>
    <row r="38" spans="1:10" s="83" customFormat="1" ht="18" x14ac:dyDescent="0.25">
      <c r="A38" s="84"/>
      <c r="B38" s="54"/>
      <c r="C38" s="80" t="str">
        <f>C33</f>
        <v>tlačni kanal T2</v>
      </c>
      <c r="D38" s="75" t="s">
        <v>48</v>
      </c>
      <c r="E38" s="67">
        <v>162</v>
      </c>
      <c r="F38" s="76"/>
      <c r="G38" s="78"/>
      <c r="H38" s="82"/>
      <c r="I38" s="82"/>
      <c r="J38" s="82"/>
    </row>
    <row r="39" spans="1:10" s="83" customFormat="1" ht="18" x14ac:dyDescent="0.25">
      <c r="A39" s="84"/>
      <c r="B39" s="54"/>
      <c r="C39" s="80" t="str">
        <f>C34</f>
        <v>tlačni kanal T3</v>
      </c>
      <c r="D39" s="75" t="s">
        <v>48</v>
      </c>
      <c r="E39" s="67">
        <v>57.5</v>
      </c>
      <c r="F39" s="76"/>
      <c r="G39" s="78"/>
      <c r="H39" s="82"/>
      <c r="I39" s="82"/>
      <c r="J39" s="82"/>
    </row>
    <row r="40" spans="1:10" s="83" customFormat="1" ht="15" x14ac:dyDescent="0.25">
      <c r="A40" s="84"/>
      <c r="B40" s="54"/>
      <c r="C40" s="73"/>
      <c r="D40" s="53"/>
      <c r="E40" s="67"/>
      <c r="F40" s="76"/>
      <c r="G40" s="78"/>
      <c r="H40" s="82"/>
      <c r="I40" s="82"/>
      <c r="J40" s="82"/>
    </row>
    <row r="41" spans="1:10" s="83" customFormat="1" ht="60" x14ac:dyDescent="0.25">
      <c r="A41" s="84"/>
      <c r="B41" s="54">
        <v>3</v>
      </c>
      <c r="C41" s="163" t="s">
        <v>83</v>
      </c>
      <c r="D41" s="160" t="s">
        <v>48</v>
      </c>
      <c r="E41" s="164">
        <v>9</v>
      </c>
      <c r="F41" s="162"/>
      <c r="G41" s="161">
        <f t="shared" ref="G41" si="4">F41*E41</f>
        <v>0</v>
      </c>
      <c r="H41" s="82"/>
      <c r="I41" s="82"/>
      <c r="J41" s="82"/>
    </row>
    <row r="42" spans="1:10" s="83" customFormat="1" ht="18" x14ac:dyDescent="0.25">
      <c r="A42" s="84"/>
      <c r="B42" s="54"/>
      <c r="C42" s="80" t="str">
        <f>C37</f>
        <v>tlačni kanal T1</v>
      </c>
      <c r="D42" s="75" t="s">
        <v>48</v>
      </c>
      <c r="E42" s="67">
        <v>3</v>
      </c>
      <c r="F42" s="76"/>
      <c r="G42" s="78"/>
      <c r="H42" s="82"/>
      <c r="I42" s="82"/>
      <c r="J42" s="82"/>
    </row>
    <row r="43" spans="1:10" s="83" customFormat="1" ht="18" x14ac:dyDescent="0.25">
      <c r="A43" s="84"/>
      <c r="B43" s="54"/>
      <c r="C43" s="80" t="str">
        <f>C38</f>
        <v>tlačni kanal T2</v>
      </c>
      <c r="D43" s="75" t="s">
        <v>48</v>
      </c>
      <c r="E43" s="67">
        <v>4</v>
      </c>
      <c r="F43" s="76"/>
      <c r="G43" s="78"/>
      <c r="H43" s="82"/>
      <c r="I43" s="82"/>
      <c r="J43" s="82"/>
    </row>
    <row r="44" spans="1:10" s="83" customFormat="1" ht="18" x14ac:dyDescent="0.25">
      <c r="A44" s="84"/>
      <c r="B44" s="54"/>
      <c r="C44" s="80" t="str">
        <f>C39</f>
        <v>tlačni kanal T3</v>
      </c>
      <c r="D44" s="75" t="s">
        <v>48</v>
      </c>
      <c r="E44" s="67">
        <v>2</v>
      </c>
      <c r="F44" s="76"/>
      <c r="G44" s="78"/>
      <c r="H44" s="82"/>
      <c r="I44" s="82"/>
      <c r="J44" s="82"/>
    </row>
    <row r="45" spans="1:10" s="83" customFormat="1" ht="15" x14ac:dyDescent="0.25">
      <c r="A45" s="84"/>
      <c r="B45" s="54"/>
      <c r="C45" s="80"/>
      <c r="D45" s="75"/>
      <c r="E45" s="67"/>
      <c r="F45" s="76"/>
      <c r="G45" s="78"/>
      <c r="H45" s="82"/>
      <c r="I45" s="82"/>
      <c r="J45" s="82"/>
    </row>
    <row r="46" spans="1:10" s="83" customFormat="1" x14ac:dyDescent="0.2">
      <c r="A46" s="84"/>
      <c r="B46" s="17"/>
      <c r="C46" s="16" t="s">
        <v>31</v>
      </c>
      <c r="D46" s="1"/>
      <c r="E46" s="3"/>
      <c r="F46" s="3"/>
      <c r="G46" s="7">
        <f>SUM(G31:G45)</f>
        <v>0</v>
      </c>
      <c r="H46" s="82"/>
      <c r="I46" s="82"/>
      <c r="J46" s="82"/>
    </row>
    <row r="47" spans="1:10" s="83" customFormat="1" ht="15" x14ac:dyDescent="0.25">
      <c r="A47" s="84"/>
      <c r="B47" s="17"/>
      <c r="C47" s="21"/>
      <c r="D47" s="22"/>
      <c r="E47" s="67"/>
      <c r="F47" s="67"/>
      <c r="G47" s="78"/>
      <c r="H47" s="82"/>
      <c r="I47" s="82"/>
      <c r="J47" s="82"/>
    </row>
    <row r="48" spans="1:10" s="83" customFormat="1" ht="15" x14ac:dyDescent="0.25">
      <c r="A48" s="84"/>
      <c r="B48" s="29" t="s">
        <v>4</v>
      </c>
      <c r="C48" s="11" t="s">
        <v>11</v>
      </c>
      <c r="D48" s="82"/>
      <c r="E48" s="2"/>
      <c r="F48" s="2"/>
      <c r="G48" s="78"/>
      <c r="H48" s="82"/>
      <c r="I48" s="82"/>
      <c r="J48" s="82"/>
    </row>
    <row r="49" spans="1:10" s="83" customFormat="1" ht="15" x14ac:dyDescent="0.25">
      <c r="A49" s="84"/>
      <c r="B49" s="55"/>
      <c r="C49" s="11"/>
      <c r="D49" s="82"/>
      <c r="E49" s="2"/>
      <c r="F49" s="2"/>
      <c r="G49" s="78"/>
      <c r="H49" s="82"/>
      <c r="I49" s="82"/>
      <c r="J49" s="82"/>
    </row>
    <row r="50" spans="1:10" ht="90" x14ac:dyDescent="0.25">
      <c r="B50" s="54">
        <v>1</v>
      </c>
      <c r="C50" s="77" t="s">
        <v>56</v>
      </c>
      <c r="D50" s="46"/>
      <c r="E50" s="47"/>
      <c r="F50" s="48"/>
      <c r="G50" s="78"/>
    </row>
    <row r="51" spans="1:10" ht="18" x14ac:dyDescent="0.25">
      <c r="B51" s="54"/>
      <c r="C51" s="159" t="s">
        <v>468</v>
      </c>
      <c r="D51" s="160" t="s">
        <v>47</v>
      </c>
      <c r="E51" s="161">
        <v>362.70000000000005</v>
      </c>
      <c r="F51" s="162"/>
      <c r="G51" s="161">
        <f t="shared" ref="G51" si="5">F51*E51</f>
        <v>0</v>
      </c>
    </row>
    <row r="52" spans="1:10" ht="18" x14ac:dyDescent="0.25">
      <c r="B52" s="54"/>
      <c r="C52" s="80" t="str">
        <f>C42</f>
        <v>tlačni kanal T1</v>
      </c>
      <c r="D52" s="75" t="s">
        <v>47</v>
      </c>
      <c r="E52" s="78">
        <v>180</v>
      </c>
      <c r="F52" s="64"/>
      <c r="G52" s="61"/>
    </row>
    <row r="53" spans="1:10" ht="18" x14ac:dyDescent="0.25">
      <c r="B53" s="54"/>
      <c r="C53" s="80" t="str">
        <f>C43</f>
        <v>tlačni kanal T2</v>
      </c>
      <c r="D53" s="75" t="s">
        <v>47</v>
      </c>
      <c r="E53" s="78">
        <v>91.8</v>
      </c>
      <c r="F53" s="64"/>
      <c r="G53" s="61"/>
    </row>
    <row r="54" spans="1:10" ht="18" x14ac:dyDescent="0.25">
      <c r="B54" s="54"/>
      <c r="C54" s="80" t="str">
        <f>C44</f>
        <v>tlačni kanal T3</v>
      </c>
      <c r="D54" s="75" t="s">
        <v>47</v>
      </c>
      <c r="E54" s="78">
        <v>90.9</v>
      </c>
      <c r="F54" s="64"/>
      <c r="G54" s="61"/>
    </row>
    <row r="55" spans="1:10" ht="15" x14ac:dyDescent="0.25">
      <c r="B55" s="54"/>
      <c r="C55" s="77"/>
      <c r="D55" s="75"/>
      <c r="E55" s="78"/>
      <c r="F55" s="76"/>
      <c r="G55" s="78"/>
      <c r="H55" s="83"/>
    </row>
    <row r="56" spans="1:10" ht="18" x14ac:dyDescent="0.25">
      <c r="B56" s="54"/>
      <c r="C56" s="159" t="s">
        <v>50</v>
      </c>
      <c r="D56" s="160" t="s">
        <v>47</v>
      </c>
      <c r="E56" s="161">
        <v>40.299999999999997</v>
      </c>
      <c r="F56" s="162"/>
      <c r="G56" s="161">
        <f t="shared" ref="G56" si="6">F56*E56</f>
        <v>0</v>
      </c>
      <c r="H56" s="83"/>
    </row>
    <row r="57" spans="1:10" ht="18" x14ac:dyDescent="0.25">
      <c r="B57" s="54"/>
      <c r="C57" s="80" t="str">
        <f>C52</f>
        <v>tlačni kanal T1</v>
      </c>
      <c r="D57" s="75" t="s">
        <v>47</v>
      </c>
      <c r="E57" s="78">
        <v>20</v>
      </c>
      <c r="F57" s="64"/>
      <c r="G57" s="61"/>
      <c r="H57" s="83"/>
    </row>
    <row r="58" spans="1:10" ht="18" x14ac:dyDescent="0.25">
      <c r="B58" s="54"/>
      <c r="C58" s="80" t="str">
        <f t="shared" ref="C58:C59" si="7">C53</f>
        <v>tlačni kanal T2</v>
      </c>
      <c r="D58" s="75" t="s">
        <v>47</v>
      </c>
      <c r="E58" s="78">
        <v>10.200000000000003</v>
      </c>
      <c r="F58" s="64"/>
      <c r="G58" s="61"/>
      <c r="H58" s="83"/>
    </row>
    <row r="59" spans="1:10" ht="18" x14ac:dyDescent="0.25">
      <c r="B59" s="54"/>
      <c r="C59" s="80" t="str">
        <f t="shared" si="7"/>
        <v>tlačni kanal T3</v>
      </c>
      <c r="D59" s="75" t="s">
        <v>47</v>
      </c>
      <c r="E59" s="78">
        <v>10.099999999999994</v>
      </c>
      <c r="F59" s="64"/>
      <c r="G59" s="61"/>
      <c r="H59" s="83"/>
    </row>
    <row r="60" spans="1:10" ht="15" x14ac:dyDescent="0.25">
      <c r="B60" s="54"/>
      <c r="C60" s="77"/>
      <c r="D60" s="75"/>
      <c r="E60" s="78"/>
      <c r="F60" s="36"/>
      <c r="G60" s="78"/>
      <c r="H60" s="83"/>
    </row>
    <row r="61" spans="1:10" ht="30" x14ac:dyDescent="0.25">
      <c r="B61" s="54">
        <v>2</v>
      </c>
      <c r="C61" s="159" t="s">
        <v>26</v>
      </c>
      <c r="D61" s="160" t="s">
        <v>48</v>
      </c>
      <c r="E61" s="161">
        <f>SUM(E62:E64)</f>
        <v>223</v>
      </c>
      <c r="F61" s="162"/>
      <c r="G61" s="161">
        <f t="shared" ref="G61:G66" si="8">F61*E61</f>
        <v>0</v>
      </c>
    </row>
    <row r="62" spans="1:10" ht="18" x14ac:dyDescent="0.25">
      <c r="B62" s="54"/>
      <c r="C62" s="80" t="str">
        <f>C42</f>
        <v>tlačni kanal T1</v>
      </c>
      <c r="D62" s="75" t="s">
        <v>48</v>
      </c>
      <c r="E62" s="78">
        <v>116</v>
      </c>
      <c r="F62" s="76"/>
      <c r="G62" s="78"/>
    </row>
    <row r="63" spans="1:10" ht="18" x14ac:dyDescent="0.25">
      <c r="B63" s="54"/>
      <c r="C63" s="80" t="str">
        <f>C43</f>
        <v>tlačni kanal T2</v>
      </c>
      <c r="D63" s="75" t="s">
        <v>48</v>
      </c>
      <c r="E63" s="78">
        <v>59</v>
      </c>
      <c r="F63" s="76"/>
      <c r="G63" s="78"/>
    </row>
    <row r="64" spans="1:10" ht="18" x14ac:dyDescent="0.25">
      <c r="B64" s="54"/>
      <c r="C64" s="80" t="str">
        <f>C44</f>
        <v>tlačni kanal T3</v>
      </c>
      <c r="D64" s="75" t="s">
        <v>48</v>
      </c>
      <c r="E64" s="78">
        <v>48</v>
      </c>
      <c r="F64" s="76"/>
      <c r="G64" s="78"/>
    </row>
    <row r="65" spans="2:7" ht="15" x14ac:dyDescent="0.25">
      <c r="B65" s="54"/>
      <c r="C65" s="80"/>
      <c r="D65" s="75"/>
      <c r="E65" s="78"/>
      <c r="F65" s="76"/>
      <c r="G65" s="78"/>
    </row>
    <row r="66" spans="2:7" ht="60" x14ac:dyDescent="0.25">
      <c r="B66" s="54">
        <v>3</v>
      </c>
      <c r="C66" s="159" t="s">
        <v>86</v>
      </c>
      <c r="D66" s="160" t="s">
        <v>47</v>
      </c>
      <c r="E66" s="161">
        <v>84</v>
      </c>
      <c r="F66" s="162"/>
      <c r="G66" s="161">
        <f t="shared" si="8"/>
        <v>0</v>
      </c>
    </row>
    <row r="67" spans="2:7" ht="18" x14ac:dyDescent="0.25">
      <c r="B67" s="54"/>
      <c r="C67" s="80" t="str">
        <f>C62</f>
        <v>tlačni kanal T1</v>
      </c>
      <c r="D67" s="75" t="s">
        <v>47</v>
      </c>
      <c r="E67" s="78">
        <v>42</v>
      </c>
      <c r="F67" s="76"/>
      <c r="G67" s="78"/>
    </row>
    <row r="68" spans="2:7" ht="18" x14ac:dyDescent="0.25">
      <c r="B68" s="54"/>
      <c r="C68" s="80" t="str">
        <f t="shared" ref="C68:C69" si="9">C63</f>
        <v>tlačni kanal T2</v>
      </c>
      <c r="D68" s="75" t="s">
        <v>47</v>
      </c>
      <c r="E68" s="78">
        <v>24</v>
      </c>
      <c r="F68" s="76"/>
      <c r="G68" s="78"/>
    </row>
    <row r="69" spans="2:7" ht="18" x14ac:dyDescent="0.25">
      <c r="B69" s="54"/>
      <c r="C69" s="80" t="str">
        <f t="shared" si="9"/>
        <v>tlačni kanal T3</v>
      </c>
      <c r="D69" s="75" t="s">
        <v>47</v>
      </c>
      <c r="E69" s="78">
        <v>18</v>
      </c>
      <c r="F69" s="76"/>
      <c r="G69" s="78"/>
    </row>
    <row r="70" spans="2:7" ht="15" x14ac:dyDescent="0.25">
      <c r="B70" s="54"/>
      <c r="C70" s="77"/>
      <c r="D70" s="75"/>
      <c r="E70" s="78"/>
      <c r="F70" s="76"/>
      <c r="G70" s="78"/>
    </row>
    <row r="71" spans="2:7" ht="75" x14ac:dyDescent="0.25">
      <c r="B71" s="54">
        <v>4</v>
      </c>
      <c r="C71" s="159" t="s">
        <v>472</v>
      </c>
      <c r="D71" s="160" t="s">
        <v>47</v>
      </c>
      <c r="E71" s="161">
        <v>247.5</v>
      </c>
      <c r="F71" s="162"/>
      <c r="G71" s="161">
        <f t="shared" ref="G71" si="10">+E71*F71</f>
        <v>0</v>
      </c>
    </row>
    <row r="72" spans="2:7" ht="18" x14ac:dyDescent="0.25">
      <c r="B72" s="54"/>
      <c r="C72" s="80" t="str">
        <f>C62</f>
        <v>tlačni kanal T1</v>
      </c>
      <c r="D72" s="75" t="s">
        <v>47</v>
      </c>
      <c r="E72" s="78">
        <v>128</v>
      </c>
      <c r="F72" s="76"/>
      <c r="G72" s="78"/>
    </row>
    <row r="73" spans="2:7" ht="18" x14ac:dyDescent="0.25">
      <c r="B73" s="54"/>
      <c r="C73" s="80" t="str">
        <f>C63</f>
        <v>tlačni kanal T2</v>
      </c>
      <c r="D73" s="75" t="s">
        <v>47</v>
      </c>
      <c r="E73" s="78">
        <v>53.5</v>
      </c>
      <c r="F73" s="76"/>
      <c r="G73" s="78"/>
    </row>
    <row r="74" spans="2:7" ht="18" x14ac:dyDescent="0.25">
      <c r="B74" s="54"/>
      <c r="C74" s="80" t="str">
        <f>C64</f>
        <v>tlačni kanal T3</v>
      </c>
      <c r="D74" s="75" t="s">
        <v>47</v>
      </c>
      <c r="E74" s="78">
        <v>66</v>
      </c>
      <c r="F74" s="76"/>
      <c r="G74" s="78"/>
    </row>
    <row r="75" spans="2:7" ht="15" x14ac:dyDescent="0.25">
      <c r="B75" s="54"/>
      <c r="C75" s="77"/>
      <c r="D75" s="75"/>
      <c r="E75" s="78"/>
      <c r="F75" s="76"/>
      <c r="G75" s="78"/>
    </row>
    <row r="76" spans="2:7" ht="60" x14ac:dyDescent="0.25">
      <c r="B76" s="54">
        <v>5</v>
      </c>
      <c r="C76" s="159" t="s">
        <v>85</v>
      </c>
      <c r="D76" s="160" t="s">
        <v>47</v>
      </c>
      <c r="E76" s="161">
        <v>72.5</v>
      </c>
      <c r="F76" s="162"/>
      <c r="G76" s="161">
        <f t="shared" ref="G76" si="11">+E76*F76</f>
        <v>0</v>
      </c>
    </row>
    <row r="77" spans="2:7" ht="18" x14ac:dyDescent="0.25">
      <c r="B77" s="54"/>
      <c r="C77" s="80" t="str">
        <f>C72</f>
        <v>tlačni kanal T1</v>
      </c>
      <c r="D77" s="75" t="s">
        <v>47</v>
      </c>
      <c r="E77" s="78">
        <v>31</v>
      </c>
      <c r="F77" s="76"/>
      <c r="G77" s="78"/>
    </row>
    <row r="78" spans="2:7" ht="18" x14ac:dyDescent="0.25">
      <c r="B78" s="54"/>
      <c r="C78" s="80" t="str">
        <f>C73</f>
        <v>tlačni kanal T2</v>
      </c>
      <c r="D78" s="75" t="s">
        <v>47</v>
      </c>
      <c r="E78" s="78">
        <v>24.5</v>
      </c>
      <c r="F78" s="76"/>
      <c r="G78" s="78"/>
    </row>
    <row r="79" spans="2:7" ht="18" x14ac:dyDescent="0.25">
      <c r="B79" s="54"/>
      <c r="C79" s="80" t="str">
        <f>C74</f>
        <v>tlačni kanal T3</v>
      </c>
      <c r="D79" s="75" t="s">
        <v>47</v>
      </c>
      <c r="E79" s="78">
        <v>17</v>
      </c>
      <c r="F79" s="76"/>
      <c r="G79" s="78"/>
    </row>
    <row r="80" spans="2:7" ht="15" x14ac:dyDescent="0.25">
      <c r="B80" s="54"/>
      <c r="C80" s="77"/>
      <c r="D80" s="22"/>
      <c r="E80" s="67"/>
      <c r="F80" s="35"/>
      <c r="G80" s="78"/>
    </row>
    <row r="81" spans="1:10" ht="45" x14ac:dyDescent="0.25">
      <c r="B81" s="54">
        <v>6</v>
      </c>
      <c r="C81" s="77" t="s">
        <v>55</v>
      </c>
      <c r="D81" s="22" t="s">
        <v>19</v>
      </c>
      <c r="E81" s="67">
        <v>3</v>
      </c>
      <c r="F81" s="35"/>
      <c r="G81" s="78">
        <f t="shared" ref="G81" si="12">+E81*F81</f>
        <v>0</v>
      </c>
    </row>
    <row r="82" spans="1:10" ht="15" x14ac:dyDescent="0.25">
      <c r="B82" s="54"/>
      <c r="C82" s="77"/>
      <c r="E82" s="67"/>
      <c r="F82" s="35"/>
      <c r="G82" s="78"/>
    </row>
    <row r="83" spans="1:10" x14ac:dyDescent="0.2">
      <c r="C83" s="16" t="s">
        <v>13</v>
      </c>
      <c r="D83" s="1"/>
      <c r="E83" s="3"/>
      <c r="F83" s="3"/>
      <c r="G83" s="7">
        <f>SUM(G50:G81)</f>
        <v>0</v>
      </c>
    </row>
    <row r="85" spans="1:10" x14ac:dyDescent="0.2">
      <c r="B85" s="29" t="s">
        <v>6</v>
      </c>
      <c r="C85" s="11" t="s">
        <v>5</v>
      </c>
    </row>
    <row r="86" spans="1:10" x14ac:dyDescent="0.2">
      <c r="B86" s="29"/>
      <c r="C86" s="11"/>
    </row>
    <row r="87" spans="1:10" x14ac:dyDescent="0.2">
      <c r="B87" s="29" t="s">
        <v>95</v>
      </c>
      <c r="C87" s="11" t="s">
        <v>299</v>
      </c>
    </row>
    <row r="88" spans="1:10" x14ac:dyDescent="0.2">
      <c r="B88" s="29"/>
      <c r="C88" s="11"/>
    </row>
    <row r="89" spans="1:10" ht="75" x14ac:dyDescent="0.25">
      <c r="B89" s="54">
        <v>1</v>
      </c>
      <c r="C89" s="167" t="s">
        <v>87</v>
      </c>
      <c r="D89" s="160" t="s">
        <v>9</v>
      </c>
      <c r="E89" s="161">
        <v>269.18</v>
      </c>
      <c r="F89" s="162"/>
      <c r="G89" s="161">
        <f t="shared" ref="G89" si="13">+E89*F89</f>
        <v>0</v>
      </c>
    </row>
    <row r="90" spans="1:10" ht="15" x14ac:dyDescent="0.25">
      <c r="B90" s="54"/>
      <c r="C90" s="80" t="str">
        <f>C77</f>
        <v>tlačni kanal T1</v>
      </c>
      <c r="D90" s="75" t="s">
        <v>9</v>
      </c>
      <c r="E90" s="78">
        <v>137.69999999999999</v>
      </c>
      <c r="F90" s="76"/>
      <c r="G90" s="78"/>
    </row>
    <row r="91" spans="1:10" ht="15" x14ac:dyDescent="0.25">
      <c r="B91" s="54"/>
      <c r="C91" s="80" t="str">
        <f>C78</f>
        <v>tlačni kanal T2</v>
      </c>
      <c r="D91" s="75" t="s">
        <v>9</v>
      </c>
      <c r="E91" s="78">
        <v>74.25</v>
      </c>
      <c r="F91" s="76"/>
      <c r="G91" s="78"/>
    </row>
    <row r="92" spans="1:10" ht="15" x14ac:dyDescent="0.25">
      <c r="B92" s="54"/>
      <c r="C92" s="80" t="str">
        <f>C79</f>
        <v>tlačni kanal T3</v>
      </c>
      <c r="D92" s="75" t="s">
        <v>9</v>
      </c>
      <c r="E92" s="78">
        <v>57.23</v>
      </c>
      <c r="F92" s="76"/>
      <c r="G92" s="78"/>
    </row>
    <row r="93" spans="1:10" s="83" customFormat="1" ht="15" x14ac:dyDescent="0.25">
      <c r="A93" s="84"/>
      <c r="B93" s="54"/>
      <c r="C93" s="77"/>
      <c r="D93" s="75"/>
      <c r="E93" s="78"/>
      <c r="F93" s="76"/>
      <c r="G93" s="78"/>
      <c r="H93" s="82"/>
      <c r="I93" s="82"/>
      <c r="J93" s="82"/>
    </row>
    <row r="94" spans="1:10" s="83" customFormat="1" ht="120" x14ac:dyDescent="0.25">
      <c r="A94" s="84"/>
      <c r="B94" s="54">
        <v>2</v>
      </c>
      <c r="C94" s="62" t="s">
        <v>69</v>
      </c>
      <c r="D94" s="75"/>
      <c r="E94" s="2"/>
      <c r="F94" s="19"/>
      <c r="G94" s="78"/>
      <c r="H94" s="82"/>
      <c r="I94" s="82"/>
      <c r="J94" s="82"/>
    </row>
    <row r="95" spans="1:10" s="83" customFormat="1" ht="15" x14ac:dyDescent="0.25">
      <c r="A95" s="84"/>
      <c r="B95" s="54"/>
      <c r="C95" s="79" t="s">
        <v>44</v>
      </c>
      <c r="D95" s="75" t="s">
        <v>10</v>
      </c>
      <c r="E95" s="2">
        <v>1</v>
      </c>
      <c r="F95" s="76"/>
      <c r="G95" s="78">
        <f>+E95*F95</f>
        <v>0</v>
      </c>
      <c r="H95" s="82"/>
      <c r="I95" s="82"/>
      <c r="J95" s="82"/>
    </row>
    <row r="96" spans="1:10" s="83" customFormat="1" ht="15" x14ac:dyDescent="0.25">
      <c r="A96" s="84"/>
      <c r="B96" s="54"/>
      <c r="C96" s="77"/>
      <c r="D96" s="75"/>
      <c r="E96" s="78"/>
      <c r="F96" s="76"/>
      <c r="G96" s="78"/>
      <c r="H96" s="82"/>
      <c r="I96" s="82"/>
      <c r="J96" s="82"/>
    </row>
    <row r="97" spans="1:10" s="83" customFormat="1" ht="90" x14ac:dyDescent="0.25">
      <c r="A97" s="84"/>
      <c r="B97" s="54">
        <v>3</v>
      </c>
      <c r="C97" s="77" t="s">
        <v>267</v>
      </c>
      <c r="D97" s="75" t="s">
        <v>10</v>
      </c>
      <c r="E97" s="78">
        <v>1</v>
      </c>
      <c r="F97" s="76"/>
      <c r="G97" s="78">
        <f>+E97*F97</f>
        <v>0</v>
      </c>
      <c r="H97" s="82"/>
      <c r="I97" s="82"/>
      <c r="J97" s="82"/>
    </row>
    <row r="98" spans="1:10" s="83" customFormat="1" ht="15" x14ac:dyDescent="0.25">
      <c r="A98" s="84"/>
      <c r="B98" s="54"/>
      <c r="C98" s="77"/>
      <c r="D98" s="75"/>
      <c r="E98" s="78"/>
      <c r="F98" s="76"/>
      <c r="G98" s="78"/>
      <c r="H98" s="82"/>
      <c r="I98" s="82"/>
      <c r="J98" s="82"/>
    </row>
    <row r="99" spans="1:10" s="83" customFormat="1" ht="30" x14ac:dyDescent="0.25">
      <c r="A99" s="84"/>
      <c r="B99" s="54">
        <v>4</v>
      </c>
      <c r="C99" s="77" t="s">
        <v>78</v>
      </c>
      <c r="D99" s="75" t="s">
        <v>10</v>
      </c>
      <c r="E99" s="78">
        <v>3</v>
      </c>
      <c r="F99" s="76"/>
      <c r="G99" s="78">
        <f>+E99*F99</f>
        <v>0</v>
      </c>
      <c r="H99" s="82"/>
      <c r="I99" s="82"/>
      <c r="J99" s="82"/>
    </row>
    <row r="100" spans="1:10" s="83" customFormat="1" ht="15" x14ac:dyDescent="0.25">
      <c r="A100" s="84"/>
      <c r="B100" s="54"/>
      <c r="C100" s="77"/>
      <c r="D100" s="75"/>
      <c r="E100" s="78"/>
      <c r="F100" s="76"/>
      <c r="G100" s="78"/>
      <c r="H100" s="82"/>
      <c r="I100" s="82"/>
      <c r="J100" s="82"/>
    </row>
    <row r="101" spans="1:10" s="83" customFormat="1" ht="135" x14ac:dyDescent="0.25">
      <c r="A101" s="84"/>
      <c r="B101" s="54">
        <v>5</v>
      </c>
      <c r="C101" s="89" t="s">
        <v>502</v>
      </c>
      <c r="D101" s="75" t="s">
        <v>10</v>
      </c>
      <c r="E101" s="78">
        <v>1</v>
      </c>
      <c r="F101" s="76"/>
      <c r="G101" s="78">
        <f t="shared" ref="G101" si="14">+E101*F101</f>
        <v>0</v>
      </c>
      <c r="H101" s="82"/>
      <c r="I101" s="82"/>
      <c r="J101" s="82"/>
    </row>
    <row r="102" spans="1:10" s="83" customFormat="1" ht="15" x14ac:dyDescent="0.25">
      <c r="A102" s="84"/>
      <c r="B102" s="54"/>
      <c r="C102" s="77"/>
      <c r="D102" s="75"/>
      <c r="E102" s="78"/>
      <c r="F102" s="76"/>
      <c r="G102" s="78"/>
      <c r="H102" s="82"/>
      <c r="I102" s="82"/>
      <c r="J102" s="82"/>
    </row>
    <row r="103" spans="1:10" s="83" customFormat="1" ht="15" x14ac:dyDescent="0.25">
      <c r="A103" s="84"/>
      <c r="B103" s="54" t="s">
        <v>97</v>
      </c>
      <c r="C103" s="11" t="s">
        <v>70</v>
      </c>
      <c r="D103" s="75"/>
      <c r="E103" s="78"/>
      <c r="F103" s="76"/>
      <c r="G103" s="78"/>
      <c r="H103" s="82"/>
      <c r="I103" s="82"/>
      <c r="J103" s="82"/>
    </row>
    <row r="104" spans="1:10" s="83" customFormat="1" ht="45" x14ac:dyDescent="0.25">
      <c r="A104" s="84"/>
      <c r="B104" s="54"/>
      <c r="C104" s="80" t="s">
        <v>71</v>
      </c>
      <c r="D104" s="75"/>
      <c r="E104" s="78"/>
      <c r="F104" s="76"/>
      <c r="G104" s="78"/>
      <c r="H104" s="82"/>
      <c r="I104" s="82"/>
      <c r="J104" s="82"/>
    </row>
    <row r="105" spans="1:10" s="83" customFormat="1" ht="15" x14ac:dyDescent="0.25">
      <c r="A105" s="84"/>
      <c r="B105" s="54"/>
      <c r="C105" s="80"/>
      <c r="D105" s="75"/>
      <c r="E105" s="78"/>
      <c r="F105" s="76"/>
      <c r="G105" s="78"/>
      <c r="H105" s="82"/>
      <c r="I105" s="82"/>
      <c r="J105" s="82"/>
    </row>
    <row r="106" spans="1:10" s="83" customFormat="1" ht="15" x14ac:dyDescent="0.25">
      <c r="A106" s="84"/>
      <c r="B106" s="54">
        <v>1</v>
      </c>
      <c r="C106" s="80" t="s">
        <v>72</v>
      </c>
      <c r="D106" s="75" t="s">
        <v>10</v>
      </c>
      <c r="E106" s="78">
        <v>1</v>
      </c>
      <c r="F106" s="76"/>
      <c r="G106" s="78">
        <f t="shared" ref="G106:G113" si="15">+E106*F106</f>
        <v>0</v>
      </c>
      <c r="H106" s="82"/>
      <c r="I106" s="82"/>
      <c r="J106" s="82"/>
    </row>
    <row r="107" spans="1:10" s="83" customFormat="1" ht="15" x14ac:dyDescent="0.25">
      <c r="A107" s="84"/>
      <c r="B107" s="54">
        <v>2</v>
      </c>
      <c r="C107" s="80" t="s">
        <v>76</v>
      </c>
      <c r="D107" s="75" t="s">
        <v>10</v>
      </c>
      <c r="E107" s="78">
        <v>1</v>
      </c>
      <c r="F107" s="76"/>
      <c r="G107" s="78">
        <f t="shared" si="15"/>
        <v>0</v>
      </c>
      <c r="H107" s="82"/>
      <c r="I107" s="82"/>
      <c r="J107" s="82"/>
    </row>
    <row r="108" spans="1:10" s="83" customFormat="1" ht="15" x14ac:dyDescent="0.25">
      <c r="A108" s="84"/>
      <c r="B108" s="54">
        <v>3</v>
      </c>
      <c r="C108" s="80" t="s">
        <v>74</v>
      </c>
      <c r="D108" s="75" t="s">
        <v>10</v>
      </c>
      <c r="E108" s="78">
        <v>1</v>
      </c>
      <c r="F108" s="76"/>
      <c r="G108" s="78">
        <f t="shared" si="15"/>
        <v>0</v>
      </c>
      <c r="H108" s="82"/>
      <c r="I108" s="82"/>
      <c r="J108" s="82"/>
    </row>
    <row r="109" spans="1:10" s="83" customFormat="1" ht="30" x14ac:dyDescent="0.25">
      <c r="A109" s="84"/>
      <c r="B109" s="54">
        <v>4</v>
      </c>
      <c r="C109" s="80" t="s">
        <v>75</v>
      </c>
      <c r="D109" s="75" t="s">
        <v>10</v>
      </c>
      <c r="E109" s="78">
        <v>1</v>
      </c>
      <c r="F109" s="76"/>
      <c r="G109" s="78">
        <f t="shared" si="15"/>
        <v>0</v>
      </c>
      <c r="H109" s="82"/>
      <c r="I109" s="82"/>
      <c r="J109" s="82"/>
    </row>
    <row r="110" spans="1:10" s="83" customFormat="1" ht="15" x14ac:dyDescent="0.25">
      <c r="A110" s="84"/>
      <c r="B110" s="54">
        <v>5</v>
      </c>
      <c r="C110" s="80" t="s">
        <v>73</v>
      </c>
      <c r="D110" s="75" t="s">
        <v>10</v>
      </c>
      <c r="E110" s="78">
        <v>1</v>
      </c>
      <c r="F110" s="76"/>
      <c r="G110" s="78">
        <f t="shared" si="15"/>
        <v>0</v>
      </c>
      <c r="H110" s="82"/>
      <c r="I110" s="82"/>
      <c r="J110" s="82"/>
    </row>
    <row r="111" spans="1:10" s="83" customFormat="1" ht="30" x14ac:dyDescent="0.25">
      <c r="A111" s="84"/>
      <c r="B111" s="54">
        <v>6</v>
      </c>
      <c r="C111" s="80" t="s">
        <v>505</v>
      </c>
      <c r="D111" s="75" t="s">
        <v>10</v>
      </c>
      <c r="E111" s="78">
        <v>2</v>
      </c>
      <c r="F111" s="76"/>
      <c r="G111" s="78">
        <f t="shared" si="15"/>
        <v>0</v>
      </c>
      <c r="H111" s="82"/>
      <c r="I111" s="82"/>
      <c r="J111" s="82"/>
    </row>
    <row r="112" spans="1:10" s="83" customFormat="1" ht="30" x14ac:dyDescent="0.25">
      <c r="A112" s="84"/>
      <c r="B112" s="54">
        <v>7</v>
      </c>
      <c r="C112" s="80" t="s">
        <v>503</v>
      </c>
      <c r="D112" s="75" t="s">
        <v>10</v>
      </c>
      <c r="E112" s="78">
        <v>4</v>
      </c>
      <c r="F112" s="76"/>
      <c r="G112" s="78">
        <f t="shared" si="15"/>
        <v>0</v>
      </c>
      <c r="H112" s="82"/>
      <c r="I112" s="82"/>
      <c r="J112" s="82"/>
    </row>
    <row r="113" spans="1:10" s="83" customFormat="1" ht="30" x14ac:dyDescent="0.25">
      <c r="A113" s="84"/>
      <c r="B113" s="54">
        <v>8</v>
      </c>
      <c r="C113" s="80" t="s">
        <v>504</v>
      </c>
      <c r="D113" s="75" t="s">
        <v>10</v>
      </c>
      <c r="E113" s="78">
        <v>2</v>
      </c>
      <c r="F113" s="76"/>
      <c r="G113" s="78">
        <f t="shared" si="15"/>
        <v>0</v>
      </c>
      <c r="H113" s="82"/>
      <c r="I113" s="82"/>
      <c r="J113" s="82"/>
    </row>
    <row r="114" spans="1:10" s="83" customFormat="1" ht="15" x14ac:dyDescent="0.2">
      <c r="A114" s="84"/>
      <c r="B114" s="54"/>
      <c r="C114" s="12"/>
      <c r="D114" s="82"/>
      <c r="E114" s="2"/>
      <c r="F114" s="4"/>
      <c r="G114" s="5"/>
      <c r="H114" s="82"/>
      <c r="I114" s="82"/>
      <c r="J114" s="82"/>
    </row>
    <row r="115" spans="1:10" s="83" customFormat="1" x14ac:dyDescent="0.2">
      <c r="A115" s="84"/>
      <c r="B115" s="17"/>
      <c r="C115" s="16" t="s">
        <v>14</v>
      </c>
      <c r="D115" s="1"/>
      <c r="E115" s="3"/>
      <c r="F115" s="3"/>
      <c r="G115" s="7">
        <f>SUM(G89:G114)</f>
        <v>0</v>
      </c>
      <c r="H115" s="82"/>
      <c r="I115" s="82"/>
      <c r="J115" s="82"/>
    </row>
    <row r="116" spans="1:10" s="83" customFormat="1" x14ac:dyDescent="0.2">
      <c r="A116" s="84"/>
      <c r="B116" s="17"/>
      <c r="C116" s="21"/>
      <c r="D116" s="22"/>
      <c r="E116" s="67"/>
      <c r="F116" s="67"/>
      <c r="G116" s="24"/>
      <c r="H116" s="82"/>
      <c r="I116" s="82"/>
      <c r="J116" s="82"/>
    </row>
    <row r="117" spans="1:10" ht="15" x14ac:dyDescent="0.25">
      <c r="B117" s="29" t="s">
        <v>16</v>
      </c>
      <c r="C117" s="11" t="s">
        <v>7</v>
      </c>
      <c r="D117" s="75"/>
      <c r="J117" s="12"/>
    </row>
    <row r="118" spans="1:10" ht="15" x14ac:dyDescent="0.25">
      <c r="B118" s="55"/>
      <c r="C118" s="11"/>
      <c r="D118" s="75"/>
      <c r="J118" s="12"/>
    </row>
    <row r="119" spans="1:10" ht="30" x14ac:dyDescent="0.25">
      <c r="B119" s="54">
        <v>1</v>
      </c>
      <c r="C119" s="159" t="s">
        <v>53</v>
      </c>
      <c r="D119" s="160" t="s">
        <v>48</v>
      </c>
      <c r="E119" s="161">
        <v>346.5</v>
      </c>
      <c r="F119" s="162"/>
      <c r="G119" s="161">
        <f t="shared" ref="G119:G144" si="16">+E119*F119</f>
        <v>0</v>
      </c>
      <c r="J119" s="12"/>
    </row>
    <row r="120" spans="1:10" ht="18" x14ac:dyDescent="0.25">
      <c r="B120" s="54"/>
      <c r="C120" s="80" t="str">
        <f>C90</f>
        <v>tlačni kanal T1</v>
      </c>
      <c r="D120" s="75" t="s">
        <v>48</v>
      </c>
      <c r="E120" s="78">
        <v>127</v>
      </c>
      <c r="F120" s="76"/>
      <c r="G120" s="78"/>
      <c r="J120" s="12"/>
    </row>
    <row r="121" spans="1:10" ht="18" x14ac:dyDescent="0.25">
      <c r="B121" s="54"/>
      <c r="C121" s="80" t="str">
        <f>C91</f>
        <v>tlačni kanal T2</v>
      </c>
      <c r="D121" s="75" t="s">
        <v>48</v>
      </c>
      <c r="E121" s="78">
        <v>162</v>
      </c>
      <c r="F121" s="76"/>
      <c r="G121" s="78"/>
      <c r="J121" s="12"/>
    </row>
    <row r="122" spans="1:10" ht="18" x14ac:dyDescent="0.25">
      <c r="B122" s="54"/>
      <c r="C122" s="80" t="str">
        <f>C92</f>
        <v>tlačni kanal T3</v>
      </c>
      <c r="D122" s="75" t="s">
        <v>48</v>
      </c>
      <c r="E122" s="78">
        <v>57.5</v>
      </c>
      <c r="F122" s="76"/>
      <c r="G122" s="78"/>
      <c r="J122" s="12"/>
    </row>
    <row r="123" spans="1:10" ht="15" x14ac:dyDescent="0.25">
      <c r="B123" s="54"/>
      <c r="C123" s="77"/>
      <c r="D123" s="75"/>
      <c r="E123" s="78"/>
      <c r="F123" s="76"/>
      <c r="G123" s="78"/>
      <c r="J123" s="12"/>
    </row>
    <row r="124" spans="1:10" ht="30" x14ac:dyDescent="0.25">
      <c r="B124" s="54">
        <v>2</v>
      </c>
      <c r="C124" s="159" t="s">
        <v>52</v>
      </c>
      <c r="D124" s="160" t="s">
        <v>9</v>
      </c>
      <c r="E124" s="161">
        <v>83</v>
      </c>
      <c r="F124" s="162"/>
      <c r="G124" s="161">
        <f t="shared" si="16"/>
        <v>0</v>
      </c>
      <c r="J124" s="12"/>
    </row>
    <row r="125" spans="1:10" ht="15" x14ac:dyDescent="0.25">
      <c r="B125" s="54"/>
      <c r="C125" s="80" t="str">
        <f>C120</f>
        <v>tlačni kanal T1</v>
      </c>
      <c r="D125" s="75" t="s">
        <v>9</v>
      </c>
      <c r="E125" s="78">
        <v>4</v>
      </c>
      <c r="F125" s="76"/>
      <c r="G125" s="78"/>
      <c r="J125" s="12"/>
    </row>
    <row r="126" spans="1:10" ht="15" x14ac:dyDescent="0.25">
      <c r="B126" s="54"/>
      <c r="C126" s="80" t="str">
        <f>C121</f>
        <v>tlačni kanal T2</v>
      </c>
      <c r="D126" s="75" t="s">
        <v>9</v>
      </c>
      <c r="E126" s="78">
        <v>77</v>
      </c>
      <c r="F126" s="76"/>
      <c r="G126" s="78"/>
      <c r="J126" s="12"/>
    </row>
    <row r="127" spans="1:10" ht="15" x14ac:dyDescent="0.25">
      <c r="B127" s="54"/>
      <c r="C127" s="80" t="str">
        <f>C122</f>
        <v>tlačni kanal T3</v>
      </c>
      <c r="D127" s="75" t="s">
        <v>9</v>
      </c>
      <c r="E127" s="78">
        <v>2</v>
      </c>
      <c r="F127" s="76"/>
      <c r="G127" s="78"/>
      <c r="J127" s="12"/>
    </row>
    <row r="128" spans="1:10" ht="15" x14ac:dyDescent="0.25">
      <c r="B128" s="54"/>
      <c r="C128" s="77"/>
      <c r="D128" s="75"/>
      <c r="E128" s="78"/>
      <c r="F128" s="76"/>
      <c r="G128" s="78"/>
      <c r="J128" s="12"/>
    </row>
    <row r="129" spans="2:10" ht="30" x14ac:dyDescent="0.25">
      <c r="B129" s="54">
        <v>3</v>
      </c>
      <c r="C129" s="159" t="s">
        <v>33</v>
      </c>
      <c r="D129" s="160" t="s">
        <v>48</v>
      </c>
      <c r="E129" s="161">
        <v>346.5</v>
      </c>
      <c r="F129" s="162"/>
      <c r="G129" s="161">
        <f t="shared" si="16"/>
        <v>0</v>
      </c>
      <c r="J129" s="12"/>
    </row>
    <row r="130" spans="2:10" ht="18" x14ac:dyDescent="0.25">
      <c r="B130" s="54"/>
      <c r="C130" s="80" t="str">
        <f>C125</f>
        <v>tlačni kanal T1</v>
      </c>
      <c r="D130" s="75" t="s">
        <v>48</v>
      </c>
      <c r="E130" s="78">
        <v>127</v>
      </c>
      <c r="F130" s="76"/>
      <c r="G130" s="78"/>
      <c r="J130" s="12"/>
    </row>
    <row r="131" spans="2:10" ht="18" x14ac:dyDescent="0.25">
      <c r="B131" s="54"/>
      <c r="C131" s="80" t="str">
        <f>C126</f>
        <v>tlačni kanal T2</v>
      </c>
      <c r="D131" s="75" t="s">
        <v>48</v>
      </c>
      <c r="E131" s="78">
        <v>162</v>
      </c>
      <c r="F131" s="76"/>
      <c r="G131" s="78"/>
      <c r="J131" s="12"/>
    </row>
    <row r="132" spans="2:10" ht="18" x14ac:dyDescent="0.25">
      <c r="B132" s="54"/>
      <c r="C132" s="80" t="str">
        <f>C127</f>
        <v>tlačni kanal T3</v>
      </c>
      <c r="D132" s="75" t="s">
        <v>48</v>
      </c>
      <c r="E132" s="78">
        <v>57.5</v>
      </c>
      <c r="F132" s="76"/>
      <c r="G132" s="78"/>
      <c r="J132" s="12"/>
    </row>
    <row r="133" spans="2:10" ht="15" x14ac:dyDescent="0.25">
      <c r="B133" s="54"/>
      <c r="C133" s="77"/>
      <c r="D133" s="75"/>
      <c r="E133" s="78"/>
      <c r="F133" s="76"/>
      <c r="G133" s="78"/>
      <c r="J133" s="12"/>
    </row>
    <row r="134" spans="2:10" ht="31.5" customHeight="1" x14ac:dyDescent="0.25">
      <c r="B134" s="54">
        <v>4</v>
      </c>
      <c r="C134" s="159" t="s">
        <v>54</v>
      </c>
      <c r="D134" s="160" t="s">
        <v>48</v>
      </c>
      <c r="E134" s="161">
        <v>355.5</v>
      </c>
      <c r="F134" s="162"/>
      <c r="G134" s="161">
        <f t="shared" si="16"/>
        <v>0</v>
      </c>
      <c r="J134" s="12"/>
    </row>
    <row r="135" spans="2:10" ht="18" x14ac:dyDescent="0.25">
      <c r="B135" s="54"/>
      <c r="C135" s="80" t="str">
        <f>C130</f>
        <v>tlačni kanal T1</v>
      </c>
      <c r="D135" s="75" t="s">
        <v>48</v>
      </c>
      <c r="E135" s="78">
        <v>130</v>
      </c>
      <c r="F135" s="76"/>
      <c r="G135" s="78"/>
      <c r="J135" s="12"/>
    </row>
    <row r="136" spans="2:10" ht="18" x14ac:dyDescent="0.25">
      <c r="B136" s="54"/>
      <c r="C136" s="80" t="str">
        <f>C131</f>
        <v>tlačni kanal T2</v>
      </c>
      <c r="D136" s="75" t="s">
        <v>48</v>
      </c>
      <c r="E136" s="78">
        <v>166</v>
      </c>
      <c r="F136" s="76"/>
      <c r="G136" s="78"/>
      <c r="J136" s="12"/>
    </row>
    <row r="137" spans="2:10" ht="18" x14ac:dyDescent="0.25">
      <c r="B137" s="54"/>
      <c r="C137" s="80" t="str">
        <f>C132</f>
        <v>tlačni kanal T3</v>
      </c>
      <c r="D137" s="75" t="s">
        <v>48</v>
      </c>
      <c r="E137" s="78">
        <v>59.5</v>
      </c>
      <c r="F137" s="76"/>
      <c r="G137" s="78"/>
      <c r="J137" s="12"/>
    </row>
    <row r="138" spans="2:10" ht="15" x14ac:dyDescent="0.25">
      <c r="B138" s="54"/>
      <c r="C138" s="77"/>
      <c r="D138" s="75"/>
      <c r="E138" s="78"/>
      <c r="F138" s="76"/>
      <c r="G138" s="78"/>
      <c r="J138" s="12"/>
    </row>
    <row r="139" spans="2:10" ht="30" x14ac:dyDescent="0.25">
      <c r="B139" s="54">
        <v>5</v>
      </c>
      <c r="C139" s="159" t="s">
        <v>34</v>
      </c>
      <c r="D139" s="160" t="s">
        <v>48</v>
      </c>
      <c r="E139" s="161">
        <v>355.5</v>
      </c>
      <c r="F139" s="162"/>
      <c r="G139" s="161">
        <f t="shared" si="16"/>
        <v>0</v>
      </c>
      <c r="J139" s="12"/>
    </row>
    <row r="140" spans="2:10" ht="18" x14ac:dyDescent="0.25">
      <c r="B140" s="54"/>
      <c r="C140" s="80" t="str">
        <f>C135</f>
        <v>tlačni kanal T1</v>
      </c>
      <c r="D140" s="75" t="s">
        <v>48</v>
      </c>
      <c r="E140" s="78">
        <v>130</v>
      </c>
      <c r="F140" s="76"/>
      <c r="G140" s="78"/>
      <c r="J140" s="12"/>
    </row>
    <row r="141" spans="2:10" ht="18" x14ac:dyDescent="0.25">
      <c r="B141" s="54"/>
      <c r="C141" s="80" t="str">
        <f>C136</f>
        <v>tlačni kanal T2</v>
      </c>
      <c r="D141" s="75" t="s">
        <v>48</v>
      </c>
      <c r="E141" s="78">
        <v>166</v>
      </c>
      <c r="F141" s="76"/>
      <c r="G141" s="78"/>
      <c r="J141" s="12"/>
    </row>
    <row r="142" spans="2:10" ht="18" x14ac:dyDescent="0.25">
      <c r="B142" s="54"/>
      <c r="C142" s="80" t="str">
        <f>C137</f>
        <v>tlačni kanal T3</v>
      </c>
      <c r="D142" s="75" t="s">
        <v>48</v>
      </c>
      <c r="E142" s="78">
        <v>59.5</v>
      </c>
      <c r="F142" s="76"/>
      <c r="G142" s="78"/>
      <c r="J142" s="12"/>
    </row>
    <row r="143" spans="2:10" ht="15" x14ac:dyDescent="0.25">
      <c r="B143" s="54"/>
      <c r="C143" s="80"/>
      <c r="D143" s="75"/>
      <c r="E143" s="78"/>
      <c r="F143" s="76"/>
      <c r="G143" s="78"/>
      <c r="J143" s="12"/>
    </row>
    <row r="144" spans="2:10" ht="30" x14ac:dyDescent="0.25">
      <c r="B144" s="54">
        <v>6</v>
      </c>
      <c r="C144" s="159" t="s">
        <v>21</v>
      </c>
      <c r="D144" s="160" t="s">
        <v>9</v>
      </c>
      <c r="E144" s="161">
        <v>269.18</v>
      </c>
      <c r="F144" s="162"/>
      <c r="G144" s="161">
        <f t="shared" si="16"/>
        <v>0</v>
      </c>
    </row>
    <row r="145" spans="1:10" ht="15" x14ac:dyDescent="0.25">
      <c r="B145" s="54"/>
      <c r="C145" s="80" t="str">
        <f>C140</f>
        <v>tlačni kanal T1</v>
      </c>
      <c r="D145" s="75" t="s">
        <v>9</v>
      </c>
      <c r="E145" s="78">
        <v>137.69999999999999</v>
      </c>
      <c r="F145" s="76"/>
      <c r="G145" s="78"/>
    </row>
    <row r="146" spans="1:10" ht="15" x14ac:dyDescent="0.25">
      <c r="B146" s="54"/>
      <c r="C146" s="80" t="str">
        <f>C141</f>
        <v>tlačni kanal T2</v>
      </c>
      <c r="D146" s="75" t="s">
        <v>9</v>
      </c>
      <c r="E146" s="78">
        <v>74.25</v>
      </c>
      <c r="F146" s="76"/>
      <c r="G146" s="78"/>
    </row>
    <row r="147" spans="1:10" ht="15" x14ac:dyDescent="0.25">
      <c r="B147" s="54"/>
      <c r="C147" s="80" t="str">
        <f>C142</f>
        <v>tlačni kanal T3</v>
      </c>
      <c r="D147" s="75" t="s">
        <v>9</v>
      </c>
      <c r="E147" s="78">
        <v>57.23</v>
      </c>
      <c r="F147" s="76"/>
      <c r="G147" s="78"/>
    </row>
    <row r="148" spans="1:10" s="83" customFormat="1" ht="15" x14ac:dyDescent="0.25">
      <c r="A148" s="84"/>
      <c r="B148" s="54"/>
      <c r="C148" s="77"/>
      <c r="D148" s="75"/>
      <c r="E148" s="78"/>
      <c r="F148" s="76"/>
      <c r="G148" s="78"/>
      <c r="H148" s="82"/>
      <c r="I148" s="82"/>
      <c r="J148" s="82"/>
    </row>
    <row r="149" spans="1:10" s="83" customFormat="1" ht="15" x14ac:dyDescent="0.25">
      <c r="A149" s="84"/>
      <c r="B149" s="54">
        <v>7</v>
      </c>
      <c r="C149" s="159" t="s">
        <v>369</v>
      </c>
      <c r="D149" s="160" t="s">
        <v>9</v>
      </c>
      <c r="E149" s="161">
        <v>269.18</v>
      </c>
      <c r="F149" s="162"/>
      <c r="G149" s="161">
        <f t="shared" ref="G149" si="17">+E149*F149</f>
        <v>0</v>
      </c>
      <c r="H149" s="82"/>
      <c r="I149" s="82"/>
      <c r="J149" s="82"/>
    </row>
    <row r="150" spans="1:10" s="83" customFormat="1" ht="15" x14ac:dyDescent="0.25">
      <c r="A150" s="84"/>
      <c r="B150" s="54"/>
      <c r="C150" s="80" t="str">
        <f>C145</f>
        <v>tlačni kanal T1</v>
      </c>
      <c r="D150" s="75" t="s">
        <v>9</v>
      </c>
      <c r="E150" s="78">
        <v>137.69999999999999</v>
      </c>
      <c r="F150" s="76"/>
      <c r="G150" s="78"/>
      <c r="H150" s="82"/>
      <c r="I150" s="82"/>
      <c r="J150" s="82"/>
    </row>
    <row r="151" spans="1:10" s="83" customFormat="1" ht="15" x14ac:dyDescent="0.25">
      <c r="A151" s="84"/>
      <c r="B151" s="54"/>
      <c r="C151" s="80" t="str">
        <f>C146</f>
        <v>tlačni kanal T2</v>
      </c>
      <c r="D151" s="75" t="s">
        <v>9</v>
      </c>
      <c r="E151" s="78">
        <v>74.25</v>
      </c>
      <c r="F151" s="76"/>
      <c r="G151" s="78"/>
      <c r="H151" s="82"/>
      <c r="I151" s="82"/>
      <c r="J151" s="82"/>
    </row>
    <row r="152" spans="1:10" s="83" customFormat="1" ht="15" x14ac:dyDescent="0.25">
      <c r="A152" s="84"/>
      <c r="B152" s="54"/>
      <c r="C152" s="80" t="str">
        <f>C147</f>
        <v>tlačni kanal T3</v>
      </c>
      <c r="D152" s="75" t="s">
        <v>9</v>
      </c>
      <c r="E152" s="78">
        <v>57.23</v>
      </c>
      <c r="F152" s="76"/>
      <c r="G152" s="78"/>
      <c r="H152" s="82"/>
      <c r="I152" s="82"/>
      <c r="J152" s="82"/>
    </row>
    <row r="153" spans="1:10" s="83" customFormat="1" ht="15" x14ac:dyDescent="0.25">
      <c r="A153" s="84"/>
      <c r="B153" s="54"/>
      <c r="C153" s="77"/>
      <c r="D153" s="75"/>
      <c r="E153" s="78"/>
      <c r="F153" s="76"/>
      <c r="G153" s="78"/>
      <c r="H153" s="82"/>
      <c r="I153" s="82"/>
      <c r="J153" s="82"/>
    </row>
    <row r="154" spans="1:10" s="83" customFormat="1" ht="15" x14ac:dyDescent="0.2">
      <c r="A154" s="84"/>
      <c r="B154" s="54"/>
      <c r="C154" s="12"/>
      <c r="D154" s="82"/>
      <c r="E154" s="2"/>
      <c r="F154" s="31"/>
      <c r="G154" s="5"/>
      <c r="H154" s="82"/>
      <c r="I154" s="82"/>
      <c r="J154" s="82"/>
    </row>
    <row r="155" spans="1:10" s="83" customFormat="1" ht="15" x14ac:dyDescent="0.2">
      <c r="A155" s="84"/>
      <c r="B155" s="54"/>
      <c r="C155" s="16" t="s">
        <v>15</v>
      </c>
      <c r="D155" s="1"/>
      <c r="E155" s="3"/>
      <c r="F155" s="3"/>
      <c r="G155" s="7">
        <f>SUM(G118:G153)</f>
        <v>0</v>
      </c>
      <c r="H155" s="82"/>
      <c r="I155" s="82"/>
      <c r="J155" s="82"/>
    </row>
    <row r="160" spans="1:10" s="83" customFormat="1" x14ac:dyDescent="0.2">
      <c r="A160" s="84"/>
      <c r="B160" s="17"/>
      <c r="C160" s="82"/>
      <c r="D160" s="82"/>
      <c r="E160" s="2"/>
      <c r="F160" s="2"/>
      <c r="G160" s="2"/>
      <c r="H160" s="82"/>
      <c r="I160" s="82"/>
      <c r="J160" s="82"/>
    </row>
    <row r="161" spans="1:10" s="83" customFormat="1" x14ac:dyDescent="0.2">
      <c r="A161" s="84"/>
      <c r="B161" s="17"/>
      <c r="C161" s="82"/>
      <c r="D161" s="82"/>
      <c r="E161" s="2"/>
      <c r="F161" s="2"/>
      <c r="G161" s="2"/>
      <c r="H161" s="82"/>
      <c r="I161" s="82"/>
      <c r="J161" s="82"/>
    </row>
    <row r="174" spans="1:10" x14ac:dyDescent="0.2">
      <c r="C174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96" orientation="portrait" r:id="rId1"/>
  <headerFooter alignWithMargins="0">
    <oddHeader>&amp;L&amp;"Arial Narrow,Navadno"&amp;9KANALIZACIJA DOBRAVLJE&amp;C&amp;"Arial Narrow,Navadno"&amp;9TLAČNA FEK. KAN.&amp;R&amp;"Arial Narrow,Navadno"&amp;9DETAJL INFRASTRUKTURA d.o.o., NA PRODU 13, Vipava</oddHeader>
    <oddFooter>&amp;C&amp;9stran&amp;P</oddFooter>
  </headerFooter>
  <rowBreaks count="4" manualBreakCount="4">
    <brk id="10" min="1" max="6" man="1"/>
    <brk id="46" min="1" max="6" man="1"/>
    <brk id="79" min="1" max="6" man="1"/>
    <brk id="143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21"/>
  <sheetViews>
    <sheetView view="pageBreakPreview" topLeftCell="A493" zoomScaleNormal="100" zoomScaleSheetLayoutView="100" workbookViewId="0">
      <selection activeCell="G480" sqref="G480"/>
    </sheetView>
  </sheetViews>
  <sheetFormatPr defaultRowHeight="12.75" x14ac:dyDescent="0.2"/>
  <cols>
    <col min="1" max="1" width="9.140625" style="84"/>
    <col min="2" max="2" width="6.7109375" style="17" customWidth="1"/>
    <col min="3" max="3" width="42.7109375" style="12" customWidth="1"/>
    <col min="4" max="4" width="8.140625" style="82" customWidth="1"/>
    <col min="5" max="5" width="9.140625" style="2" customWidth="1"/>
    <col min="6" max="6" width="9.42578125" style="2" customWidth="1"/>
    <col min="7" max="7" width="13.85546875" style="2" customWidth="1"/>
    <col min="8" max="8" width="11.7109375" style="82" bestFit="1" customWidth="1"/>
    <col min="9" max="16384" width="9.140625" style="82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377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+G79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G163</f>
        <v>0</v>
      </c>
    </row>
    <row r="7" spans="1:10" s="83" customFormat="1" ht="15" x14ac:dyDescent="0.2">
      <c r="A7" s="84"/>
      <c r="B7" s="27" t="s">
        <v>4</v>
      </c>
      <c r="C7" s="14" t="s">
        <v>3</v>
      </c>
      <c r="D7" s="220"/>
      <c r="E7" s="220"/>
      <c r="F7" s="220"/>
      <c r="G7" s="9">
        <f>+G435</f>
        <v>0</v>
      </c>
      <c r="H7" s="82"/>
      <c r="I7" s="82"/>
      <c r="J7" s="82"/>
    </row>
    <row r="8" spans="1:10" s="83" customFormat="1" ht="15" x14ac:dyDescent="0.2">
      <c r="A8" s="84"/>
      <c r="B8" s="27" t="s">
        <v>6</v>
      </c>
      <c r="C8" s="14" t="s">
        <v>5</v>
      </c>
      <c r="D8" s="220"/>
      <c r="E8" s="220"/>
      <c r="F8" s="220"/>
      <c r="G8" s="9">
        <f>+G480</f>
        <v>0</v>
      </c>
      <c r="H8" s="82"/>
      <c r="I8" s="82"/>
      <c r="J8" s="82"/>
    </row>
    <row r="9" spans="1:10" s="83" customFormat="1" ht="15.75" thickBot="1" x14ac:dyDescent="0.25">
      <c r="A9" s="84"/>
      <c r="B9" s="28" t="s">
        <v>16</v>
      </c>
      <c r="C9" s="15" t="s">
        <v>7</v>
      </c>
      <c r="D9" s="221"/>
      <c r="E9" s="221"/>
      <c r="F9" s="221"/>
      <c r="G9" s="10">
        <f>+G602</f>
        <v>0</v>
      </c>
      <c r="H9" s="82"/>
      <c r="I9" s="82"/>
      <c r="J9" s="82"/>
    </row>
    <row r="10" spans="1:10" s="83" customFormat="1" ht="16.5" thickTop="1" thickBot="1" x14ac:dyDescent="0.25">
      <c r="A10" s="84"/>
      <c r="B10" s="32"/>
      <c r="C10" s="33" t="s">
        <v>24</v>
      </c>
      <c r="D10" s="222"/>
      <c r="E10" s="222"/>
      <c r="F10" s="222"/>
      <c r="G10" s="34">
        <f>SUM(G5:G9)</f>
        <v>0</v>
      </c>
      <c r="H10" s="82"/>
      <c r="I10" s="82"/>
      <c r="J10" s="82"/>
    </row>
    <row r="11" spans="1:10" s="83" customFormat="1" x14ac:dyDescent="0.2">
      <c r="A11" s="84"/>
      <c r="B11" s="29" t="s">
        <v>0</v>
      </c>
      <c r="C11" s="11" t="s">
        <v>8</v>
      </c>
      <c r="D11" s="82"/>
      <c r="E11" s="2"/>
      <c r="F11" s="2"/>
      <c r="G11" s="2"/>
      <c r="H11" s="82"/>
      <c r="I11" s="82"/>
      <c r="J11" s="82"/>
    </row>
    <row r="12" spans="1:10" ht="15" x14ac:dyDescent="0.2">
      <c r="B12" s="54"/>
    </row>
    <row r="13" spans="1:10" s="83" customFormat="1" ht="15.75" customHeight="1" x14ac:dyDescent="0.25">
      <c r="A13" s="84"/>
      <c r="B13" s="54">
        <v>1</v>
      </c>
      <c r="C13" s="159" t="s">
        <v>25</v>
      </c>
      <c r="D13" s="160" t="s">
        <v>9</v>
      </c>
      <c r="E13" s="161">
        <v>1334.5</v>
      </c>
      <c r="F13" s="162"/>
      <c r="G13" s="161">
        <f t="shared" ref="G13" si="0">+E13*F13</f>
        <v>0</v>
      </c>
      <c r="H13" s="82"/>
      <c r="I13" s="82"/>
      <c r="J13" s="82"/>
    </row>
    <row r="14" spans="1:10" s="83" customFormat="1" ht="15.75" customHeight="1" x14ac:dyDescent="0.25">
      <c r="A14" s="84"/>
      <c r="B14" s="54"/>
      <c r="C14" s="77" t="s">
        <v>212</v>
      </c>
      <c r="D14" s="75" t="s">
        <v>9</v>
      </c>
      <c r="E14" s="78">
        <v>0</v>
      </c>
      <c r="F14" s="76"/>
      <c r="G14" s="78"/>
      <c r="H14" s="82"/>
      <c r="I14" s="82"/>
      <c r="J14" s="82"/>
    </row>
    <row r="15" spans="1:10" s="83" customFormat="1" ht="15.75" customHeight="1" x14ac:dyDescent="0.25">
      <c r="A15" s="84"/>
      <c r="B15" s="54"/>
      <c r="C15" s="77" t="s">
        <v>213</v>
      </c>
      <c r="D15" s="75" t="s">
        <v>9</v>
      </c>
      <c r="E15" s="78">
        <v>64</v>
      </c>
      <c r="F15" s="76"/>
      <c r="G15" s="78"/>
      <c r="H15" s="82"/>
      <c r="I15" s="82"/>
      <c r="J15" s="82"/>
    </row>
    <row r="16" spans="1:10" s="83" customFormat="1" ht="15.75" customHeight="1" x14ac:dyDescent="0.25">
      <c r="A16" s="84"/>
      <c r="B16" s="54"/>
      <c r="C16" s="77" t="s">
        <v>214</v>
      </c>
      <c r="D16" s="75" t="s">
        <v>9</v>
      </c>
      <c r="E16" s="78">
        <v>121</v>
      </c>
      <c r="F16" s="76"/>
      <c r="G16" s="78"/>
      <c r="H16" s="82"/>
      <c r="I16" s="82"/>
      <c r="J16" s="82"/>
    </row>
    <row r="17" spans="1:10" s="83" customFormat="1" ht="15.75" customHeight="1" x14ac:dyDescent="0.25">
      <c r="A17" s="84"/>
      <c r="B17" s="54"/>
      <c r="C17" s="77" t="s">
        <v>215</v>
      </c>
      <c r="D17" s="75" t="s">
        <v>9</v>
      </c>
      <c r="E17" s="78">
        <v>121</v>
      </c>
      <c r="F17" s="76"/>
      <c r="G17" s="78"/>
      <c r="H17" s="82"/>
      <c r="I17" s="82"/>
      <c r="J17" s="82"/>
    </row>
    <row r="18" spans="1:10" s="83" customFormat="1" ht="15.75" customHeight="1" x14ac:dyDescent="0.25">
      <c r="A18" s="84"/>
      <c r="B18" s="54"/>
      <c r="C18" s="77" t="s">
        <v>216</v>
      </c>
      <c r="D18" s="75" t="s">
        <v>9</v>
      </c>
      <c r="E18" s="78">
        <v>76.5</v>
      </c>
      <c r="F18" s="76"/>
      <c r="G18" s="78"/>
      <c r="H18" s="82"/>
      <c r="I18" s="82"/>
      <c r="J18" s="82"/>
    </row>
    <row r="19" spans="1:10" s="83" customFormat="1" ht="15.75" customHeight="1" x14ac:dyDescent="0.25">
      <c r="A19" s="84"/>
      <c r="B19" s="54"/>
      <c r="C19" s="77" t="s">
        <v>217</v>
      </c>
      <c r="D19" s="75" t="s">
        <v>9</v>
      </c>
      <c r="E19" s="78">
        <v>179</v>
      </c>
      <c r="F19" s="76"/>
      <c r="G19" s="78"/>
      <c r="H19" s="82"/>
      <c r="I19" s="82"/>
      <c r="J19" s="82"/>
    </row>
    <row r="20" spans="1:10" s="83" customFormat="1" ht="15.75" customHeight="1" x14ac:dyDescent="0.25">
      <c r="A20" s="84"/>
      <c r="B20" s="54"/>
      <c r="C20" s="77" t="s">
        <v>218</v>
      </c>
      <c r="D20" s="75" t="s">
        <v>9</v>
      </c>
      <c r="E20" s="78">
        <v>85</v>
      </c>
      <c r="F20" s="76"/>
      <c r="G20" s="78"/>
      <c r="H20" s="82"/>
      <c r="I20" s="82"/>
      <c r="J20" s="82"/>
    </row>
    <row r="21" spans="1:10" s="83" customFormat="1" ht="15.75" customHeight="1" x14ac:dyDescent="0.25">
      <c r="A21" s="84"/>
      <c r="B21" s="54"/>
      <c r="C21" s="77" t="s">
        <v>219</v>
      </c>
      <c r="D21" s="75" t="s">
        <v>9</v>
      </c>
      <c r="E21" s="78">
        <v>5</v>
      </c>
      <c r="F21" s="76"/>
      <c r="G21" s="78"/>
      <c r="H21" s="82"/>
      <c r="I21" s="82"/>
      <c r="J21" s="82"/>
    </row>
    <row r="22" spans="1:10" s="83" customFormat="1" ht="15.75" customHeight="1" x14ac:dyDescent="0.25">
      <c r="A22" s="84"/>
      <c r="B22" s="54"/>
      <c r="C22" s="77" t="s">
        <v>220</v>
      </c>
      <c r="D22" s="75" t="s">
        <v>9</v>
      </c>
      <c r="E22" s="78">
        <v>88</v>
      </c>
      <c r="F22" s="76"/>
      <c r="G22" s="78"/>
      <c r="H22" s="82"/>
      <c r="I22" s="82"/>
      <c r="J22" s="82"/>
    </row>
    <row r="23" spans="1:10" s="83" customFormat="1" ht="15.75" customHeight="1" x14ac:dyDescent="0.25">
      <c r="A23" s="84"/>
      <c r="B23" s="54"/>
      <c r="C23" s="77" t="s">
        <v>221</v>
      </c>
      <c r="D23" s="75" t="s">
        <v>9</v>
      </c>
      <c r="E23" s="78">
        <v>103</v>
      </c>
      <c r="F23" s="76"/>
      <c r="G23" s="78"/>
      <c r="H23" s="82"/>
      <c r="I23" s="82"/>
      <c r="J23" s="82"/>
    </row>
    <row r="24" spans="1:10" s="83" customFormat="1" ht="15.75" customHeight="1" x14ac:dyDescent="0.25">
      <c r="A24" s="84"/>
      <c r="B24" s="54"/>
      <c r="C24" s="77" t="s">
        <v>222</v>
      </c>
      <c r="D24" s="75" t="s">
        <v>9</v>
      </c>
      <c r="E24" s="78">
        <v>209.2</v>
      </c>
      <c r="F24" s="76"/>
      <c r="G24" s="78"/>
      <c r="H24" s="82"/>
      <c r="I24" s="82"/>
      <c r="J24" s="82"/>
    </row>
    <row r="25" spans="1:10" s="83" customFormat="1" ht="15.75" customHeight="1" x14ac:dyDescent="0.25">
      <c r="A25" s="84"/>
      <c r="B25" s="54"/>
      <c r="C25" s="77" t="s">
        <v>223</v>
      </c>
      <c r="D25" s="75" t="s">
        <v>9</v>
      </c>
      <c r="E25" s="78">
        <v>78.900000000000006</v>
      </c>
      <c r="F25" s="76"/>
      <c r="G25" s="78"/>
      <c r="H25" s="82"/>
      <c r="I25" s="82"/>
      <c r="J25" s="82"/>
    </row>
    <row r="26" spans="1:10" s="83" customFormat="1" ht="15.75" customHeight="1" x14ac:dyDescent="0.25">
      <c r="A26" s="84"/>
      <c r="B26" s="54"/>
      <c r="C26" s="77" t="s">
        <v>224</v>
      </c>
      <c r="D26" s="75" t="s">
        <v>9</v>
      </c>
      <c r="E26" s="78">
        <v>15</v>
      </c>
      <c r="F26" s="76"/>
      <c r="G26" s="78"/>
      <c r="H26" s="82"/>
      <c r="I26" s="82"/>
      <c r="J26" s="82"/>
    </row>
    <row r="27" spans="1:10" s="83" customFormat="1" ht="15.75" customHeight="1" x14ac:dyDescent="0.25">
      <c r="A27" s="84"/>
      <c r="B27" s="54"/>
      <c r="C27" s="77" t="s">
        <v>225</v>
      </c>
      <c r="D27" s="75" t="s">
        <v>9</v>
      </c>
      <c r="E27" s="78">
        <v>46</v>
      </c>
      <c r="F27" s="76"/>
      <c r="G27" s="78"/>
      <c r="H27" s="82"/>
      <c r="I27" s="82"/>
      <c r="J27" s="82"/>
    </row>
    <row r="28" spans="1:10" s="83" customFormat="1" ht="15.75" customHeight="1" x14ac:dyDescent="0.25">
      <c r="A28" s="84"/>
      <c r="B28" s="54"/>
      <c r="C28" s="77" t="s">
        <v>226</v>
      </c>
      <c r="D28" s="75" t="s">
        <v>9</v>
      </c>
      <c r="E28" s="78">
        <v>58.6</v>
      </c>
      <c r="F28" s="76"/>
      <c r="G28" s="78"/>
      <c r="H28" s="82"/>
      <c r="I28" s="82"/>
      <c r="J28" s="82"/>
    </row>
    <row r="29" spans="1:10" s="83" customFormat="1" ht="15.75" customHeight="1" x14ac:dyDescent="0.25">
      <c r="A29" s="84"/>
      <c r="B29" s="54"/>
      <c r="C29" s="77" t="s">
        <v>227</v>
      </c>
      <c r="D29" s="75" t="s">
        <v>9</v>
      </c>
      <c r="E29" s="78">
        <v>13</v>
      </c>
      <c r="F29" s="76"/>
      <c r="G29" s="78"/>
      <c r="H29" s="82"/>
      <c r="I29" s="82"/>
      <c r="J29" s="82"/>
    </row>
    <row r="30" spans="1:10" s="83" customFormat="1" ht="15.75" customHeight="1" x14ac:dyDescent="0.25">
      <c r="A30" s="84"/>
      <c r="B30" s="54"/>
      <c r="C30" s="77" t="s">
        <v>228</v>
      </c>
      <c r="D30" s="75" t="s">
        <v>9</v>
      </c>
      <c r="E30" s="78">
        <v>5</v>
      </c>
      <c r="F30" s="76"/>
      <c r="G30" s="78"/>
      <c r="H30" s="82"/>
      <c r="I30" s="82"/>
      <c r="J30" s="82"/>
    </row>
    <row r="31" spans="1:10" s="83" customFormat="1" ht="15.75" customHeight="1" x14ac:dyDescent="0.25">
      <c r="A31" s="84"/>
      <c r="B31" s="54"/>
      <c r="C31" s="77" t="s">
        <v>229</v>
      </c>
      <c r="D31" s="75" t="s">
        <v>9</v>
      </c>
      <c r="E31" s="78">
        <v>36.299999999999997</v>
      </c>
      <c r="F31" s="76"/>
      <c r="G31" s="78"/>
      <c r="H31" s="82"/>
      <c r="I31" s="82"/>
      <c r="J31" s="82"/>
    </row>
    <row r="32" spans="1:10" s="83" customFormat="1" ht="15.75" customHeight="1" x14ac:dyDescent="0.25">
      <c r="A32" s="84"/>
      <c r="B32" s="54"/>
      <c r="C32" s="77" t="s">
        <v>230</v>
      </c>
      <c r="D32" s="75" t="s">
        <v>9</v>
      </c>
      <c r="E32" s="78">
        <v>30</v>
      </c>
      <c r="F32" s="76"/>
      <c r="G32" s="78"/>
      <c r="H32" s="82"/>
      <c r="I32" s="82"/>
      <c r="J32" s="82"/>
    </row>
    <row r="33" spans="1:10" s="83" customFormat="1" ht="15.75" customHeight="1" x14ac:dyDescent="0.25">
      <c r="A33" s="84"/>
      <c r="B33" s="54"/>
      <c r="C33" s="77" t="s">
        <v>231</v>
      </c>
      <c r="D33" s="75" t="s">
        <v>9</v>
      </c>
      <c r="E33" s="78">
        <v>0</v>
      </c>
      <c r="F33" s="76"/>
      <c r="G33" s="78"/>
      <c r="H33" s="82"/>
      <c r="I33" s="82"/>
      <c r="J33" s="82"/>
    </row>
    <row r="34" spans="1:10" s="83" customFormat="1" ht="15" x14ac:dyDescent="0.2">
      <c r="A34" s="84"/>
      <c r="B34" s="54"/>
      <c r="C34" s="42"/>
      <c r="D34" s="39"/>
      <c r="E34" s="40"/>
      <c r="F34" s="41"/>
      <c r="G34" s="40"/>
      <c r="H34" s="82"/>
      <c r="I34" s="82"/>
      <c r="J34" s="82"/>
    </row>
    <row r="35" spans="1:10" s="83" customFormat="1" ht="30" x14ac:dyDescent="0.25">
      <c r="A35" s="84"/>
      <c r="B35" s="54">
        <v>2</v>
      </c>
      <c r="C35" s="159" t="s">
        <v>17</v>
      </c>
      <c r="D35" s="160" t="s">
        <v>10</v>
      </c>
      <c r="E35" s="161">
        <v>280</v>
      </c>
      <c r="F35" s="162"/>
      <c r="G35" s="161">
        <f t="shared" ref="G35" si="1">+E35*F35</f>
        <v>0</v>
      </c>
      <c r="H35" s="82"/>
      <c r="I35" s="82"/>
      <c r="J35" s="82"/>
    </row>
    <row r="36" spans="1:10" s="83" customFormat="1" ht="15" x14ac:dyDescent="0.25">
      <c r="A36" s="84"/>
      <c r="B36" s="54"/>
      <c r="C36" s="80" t="str">
        <f>C14</f>
        <v>kanal F1</v>
      </c>
      <c r="D36" s="75" t="s">
        <v>10</v>
      </c>
      <c r="E36" s="78">
        <v>0</v>
      </c>
      <c r="F36" s="76"/>
      <c r="G36" s="78"/>
      <c r="H36" s="82"/>
      <c r="I36" s="82"/>
      <c r="J36" s="82"/>
    </row>
    <row r="37" spans="1:10" s="83" customFormat="1" ht="15" x14ac:dyDescent="0.25">
      <c r="A37" s="84"/>
      <c r="B37" s="54"/>
      <c r="C37" s="80" t="str">
        <f t="shared" ref="C37:C55" si="2">C15</f>
        <v>kanal F2</v>
      </c>
      <c r="D37" s="75" t="s">
        <v>10</v>
      </c>
      <c r="E37" s="78">
        <v>15</v>
      </c>
      <c r="F37" s="76"/>
      <c r="G37" s="78"/>
      <c r="H37" s="82"/>
      <c r="I37" s="82"/>
      <c r="J37" s="82"/>
    </row>
    <row r="38" spans="1:10" s="83" customFormat="1" ht="15" x14ac:dyDescent="0.25">
      <c r="A38" s="84"/>
      <c r="B38" s="54"/>
      <c r="C38" s="80" t="str">
        <f t="shared" si="2"/>
        <v>kanal F3</v>
      </c>
      <c r="D38" s="75" t="s">
        <v>10</v>
      </c>
      <c r="E38" s="78">
        <v>30</v>
      </c>
      <c r="F38" s="76"/>
      <c r="G38" s="78"/>
      <c r="H38" s="82"/>
      <c r="I38" s="82"/>
      <c r="J38" s="82"/>
    </row>
    <row r="39" spans="1:10" s="83" customFormat="1" ht="15" x14ac:dyDescent="0.25">
      <c r="A39" s="84"/>
      <c r="B39" s="54"/>
      <c r="C39" s="80" t="str">
        <f t="shared" si="2"/>
        <v>kanal F4</v>
      </c>
      <c r="D39" s="75" t="s">
        <v>10</v>
      </c>
      <c r="E39" s="78">
        <v>28</v>
      </c>
      <c r="F39" s="76"/>
      <c r="G39" s="78"/>
      <c r="H39" s="82"/>
      <c r="I39" s="82"/>
      <c r="J39" s="82"/>
    </row>
    <row r="40" spans="1:10" s="83" customFormat="1" ht="15" x14ac:dyDescent="0.25">
      <c r="A40" s="84"/>
      <c r="B40" s="54"/>
      <c r="C40" s="80" t="str">
        <f t="shared" si="2"/>
        <v>kanal F5</v>
      </c>
      <c r="D40" s="75" t="s">
        <v>10</v>
      </c>
      <c r="E40" s="78">
        <v>22</v>
      </c>
      <c r="F40" s="76"/>
      <c r="G40" s="78"/>
      <c r="H40" s="82"/>
      <c r="I40" s="82"/>
      <c r="J40" s="82"/>
    </row>
    <row r="41" spans="1:10" s="83" customFormat="1" ht="15" x14ac:dyDescent="0.25">
      <c r="A41" s="84"/>
      <c r="B41" s="54"/>
      <c r="C41" s="80" t="str">
        <f t="shared" si="2"/>
        <v>kanal F6</v>
      </c>
      <c r="D41" s="75" t="s">
        <v>10</v>
      </c>
      <c r="E41" s="78">
        <v>28</v>
      </c>
      <c r="F41" s="76"/>
      <c r="G41" s="78"/>
      <c r="H41" s="82"/>
      <c r="I41" s="82"/>
      <c r="J41" s="82"/>
    </row>
    <row r="42" spans="1:10" s="83" customFormat="1" ht="15" x14ac:dyDescent="0.25">
      <c r="A42" s="84"/>
      <c r="B42" s="54"/>
      <c r="C42" s="80" t="str">
        <f t="shared" si="2"/>
        <v>kanal F7</v>
      </c>
      <c r="D42" s="75" t="s">
        <v>10</v>
      </c>
      <c r="E42" s="78">
        <v>16</v>
      </c>
      <c r="F42" s="76"/>
      <c r="G42" s="78"/>
      <c r="H42" s="82"/>
      <c r="I42" s="82"/>
      <c r="J42" s="82"/>
    </row>
    <row r="43" spans="1:10" s="83" customFormat="1" ht="15" x14ac:dyDescent="0.25">
      <c r="A43" s="84"/>
      <c r="B43" s="54"/>
      <c r="C43" s="80" t="str">
        <f t="shared" si="2"/>
        <v>kanal F8</v>
      </c>
      <c r="D43" s="75" t="s">
        <v>10</v>
      </c>
      <c r="E43" s="78">
        <v>2</v>
      </c>
      <c r="F43" s="76"/>
      <c r="G43" s="78"/>
      <c r="H43" s="82"/>
      <c r="I43" s="82"/>
      <c r="J43" s="82"/>
    </row>
    <row r="44" spans="1:10" s="83" customFormat="1" ht="15" x14ac:dyDescent="0.25">
      <c r="A44" s="84"/>
      <c r="B44" s="54"/>
      <c r="C44" s="80" t="str">
        <f t="shared" si="2"/>
        <v>kanal F9</v>
      </c>
      <c r="D44" s="75" t="s">
        <v>10</v>
      </c>
      <c r="E44" s="78">
        <v>28</v>
      </c>
      <c r="F44" s="76"/>
      <c r="G44" s="78"/>
      <c r="H44" s="82"/>
      <c r="I44" s="82"/>
      <c r="J44" s="82"/>
    </row>
    <row r="45" spans="1:10" s="83" customFormat="1" ht="15" x14ac:dyDescent="0.25">
      <c r="A45" s="84"/>
      <c r="B45" s="54"/>
      <c r="C45" s="80" t="str">
        <f t="shared" si="2"/>
        <v>kanal F10</v>
      </c>
      <c r="D45" s="75" t="s">
        <v>10</v>
      </c>
      <c r="E45" s="78">
        <v>18</v>
      </c>
      <c r="F45" s="76"/>
      <c r="G45" s="78"/>
      <c r="H45" s="82"/>
      <c r="I45" s="82"/>
      <c r="J45" s="82"/>
    </row>
    <row r="46" spans="1:10" s="83" customFormat="1" ht="15" x14ac:dyDescent="0.25">
      <c r="A46" s="84"/>
      <c r="B46" s="54"/>
      <c r="C46" s="80" t="str">
        <f t="shared" si="2"/>
        <v>kanal F11</v>
      </c>
      <c r="D46" s="75" t="s">
        <v>10</v>
      </c>
      <c r="E46" s="78">
        <v>33</v>
      </c>
      <c r="F46" s="76"/>
      <c r="G46" s="78"/>
      <c r="H46" s="82"/>
      <c r="I46" s="82"/>
      <c r="J46" s="82"/>
    </row>
    <row r="47" spans="1:10" s="83" customFormat="1" ht="15" x14ac:dyDescent="0.25">
      <c r="A47" s="84"/>
      <c r="B47" s="54"/>
      <c r="C47" s="80" t="str">
        <f t="shared" si="2"/>
        <v>kanal F12</v>
      </c>
      <c r="D47" s="75" t="s">
        <v>10</v>
      </c>
      <c r="E47" s="78">
        <v>13</v>
      </c>
      <c r="F47" s="76"/>
      <c r="G47" s="78"/>
      <c r="H47" s="82"/>
      <c r="I47" s="82"/>
      <c r="J47" s="82"/>
    </row>
    <row r="48" spans="1:10" s="83" customFormat="1" ht="15" x14ac:dyDescent="0.25">
      <c r="A48" s="84"/>
      <c r="B48" s="54"/>
      <c r="C48" s="80" t="str">
        <f t="shared" si="2"/>
        <v>kanal F13</v>
      </c>
      <c r="D48" s="75" t="s">
        <v>10</v>
      </c>
      <c r="E48" s="78">
        <v>4</v>
      </c>
      <c r="F48" s="76"/>
      <c r="G48" s="78"/>
      <c r="H48" s="82"/>
      <c r="I48" s="82"/>
      <c r="J48" s="82"/>
    </row>
    <row r="49" spans="1:10" s="83" customFormat="1" ht="15" x14ac:dyDescent="0.25">
      <c r="A49" s="84"/>
      <c r="B49" s="54"/>
      <c r="C49" s="80" t="str">
        <f t="shared" si="2"/>
        <v>kanal F14</v>
      </c>
      <c r="D49" s="75" t="s">
        <v>10</v>
      </c>
      <c r="E49" s="78">
        <v>12</v>
      </c>
      <c r="F49" s="76"/>
      <c r="G49" s="78"/>
      <c r="H49" s="82"/>
      <c r="I49" s="82"/>
      <c r="J49" s="82"/>
    </row>
    <row r="50" spans="1:10" s="83" customFormat="1" ht="15" x14ac:dyDescent="0.25">
      <c r="A50" s="84"/>
      <c r="B50" s="54"/>
      <c r="C50" s="80" t="str">
        <f t="shared" si="2"/>
        <v>kanal F15</v>
      </c>
      <c r="D50" s="75" t="s">
        <v>10</v>
      </c>
      <c r="E50" s="78">
        <v>7</v>
      </c>
      <c r="F50" s="76"/>
      <c r="G50" s="78"/>
      <c r="H50" s="82"/>
      <c r="I50" s="82"/>
      <c r="J50" s="82"/>
    </row>
    <row r="51" spans="1:10" s="83" customFormat="1" ht="15" x14ac:dyDescent="0.25">
      <c r="A51" s="84"/>
      <c r="B51" s="54"/>
      <c r="C51" s="80" t="str">
        <f t="shared" si="2"/>
        <v>kanal F16</v>
      </c>
      <c r="D51" s="75" t="s">
        <v>10</v>
      </c>
      <c r="E51" s="78">
        <v>4</v>
      </c>
      <c r="F51" s="76"/>
      <c r="G51" s="78"/>
      <c r="H51" s="82"/>
      <c r="I51" s="82"/>
      <c r="J51" s="82"/>
    </row>
    <row r="52" spans="1:10" s="83" customFormat="1" ht="15" x14ac:dyDescent="0.25">
      <c r="A52" s="84"/>
      <c r="B52" s="54"/>
      <c r="C52" s="80" t="str">
        <f t="shared" si="2"/>
        <v>kanal F17</v>
      </c>
      <c r="D52" s="75" t="s">
        <v>10</v>
      </c>
      <c r="E52" s="78">
        <v>2</v>
      </c>
      <c r="F52" s="76"/>
      <c r="G52" s="78"/>
      <c r="H52" s="82"/>
      <c r="I52" s="82"/>
      <c r="J52" s="82"/>
    </row>
    <row r="53" spans="1:10" s="83" customFormat="1" ht="15" x14ac:dyDescent="0.25">
      <c r="A53" s="84"/>
      <c r="B53" s="54"/>
      <c r="C53" s="80" t="str">
        <f t="shared" si="2"/>
        <v>kanal F18</v>
      </c>
      <c r="D53" s="75" t="s">
        <v>10</v>
      </c>
      <c r="E53" s="78">
        <v>14</v>
      </c>
      <c r="F53" s="76"/>
      <c r="G53" s="78"/>
      <c r="H53" s="82"/>
      <c r="I53" s="82"/>
      <c r="J53" s="82"/>
    </row>
    <row r="54" spans="1:10" s="83" customFormat="1" ht="15" x14ac:dyDescent="0.25">
      <c r="A54" s="84"/>
      <c r="B54" s="54"/>
      <c r="C54" s="80" t="str">
        <f t="shared" si="2"/>
        <v>kanal F19</v>
      </c>
      <c r="D54" s="75" t="s">
        <v>10</v>
      </c>
      <c r="E54" s="78">
        <v>4</v>
      </c>
      <c r="F54" s="76"/>
      <c r="G54" s="78"/>
      <c r="H54" s="82"/>
      <c r="I54" s="82"/>
      <c r="J54" s="82"/>
    </row>
    <row r="55" spans="1:10" s="83" customFormat="1" ht="15" x14ac:dyDescent="0.25">
      <c r="A55" s="84"/>
      <c r="B55" s="54"/>
      <c r="C55" s="80" t="str">
        <f t="shared" si="2"/>
        <v>kanal F20</v>
      </c>
      <c r="D55" s="75" t="s">
        <v>10</v>
      </c>
      <c r="E55" s="78">
        <v>0</v>
      </c>
      <c r="F55" s="76"/>
      <c r="G55" s="78"/>
      <c r="H55" s="82"/>
      <c r="I55" s="82"/>
      <c r="J55" s="82"/>
    </row>
    <row r="56" spans="1:10" s="83" customFormat="1" ht="15" x14ac:dyDescent="0.25">
      <c r="A56" s="84"/>
      <c r="B56" s="54"/>
      <c r="C56" s="77"/>
      <c r="D56" s="75"/>
      <c r="E56" s="78"/>
      <c r="F56" s="76"/>
      <c r="G56" s="78"/>
      <c r="H56" s="82"/>
      <c r="I56" s="82"/>
      <c r="J56" s="82"/>
    </row>
    <row r="57" spans="1:10" s="83" customFormat="1" ht="45" x14ac:dyDescent="0.25">
      <c r="A57" s="84"/>
      <c r="B57" s="54">
        <v>3</v>
      </c>
      <c r="C57" s="159" t="s">
        <v>42</v>
      </c>
      <c r="D57" s="160" t="s">
        <v>10</v>
      </c>
      <c r="E57" s="161">
        <v>130</v>
      </c>
      <c r="F57" s="162"/>
      <c r="G57" s="161">
        <f t="shared" ref="G57" si="3">+E57*F57</f>
        <v>0</v>
      </c>
      <c r="H57" s="82"/>
      <c r="I57" s="82"/>
      <c r="J57" s="82"/>
    </row>
    <row r="58" spans="1:10" s="83" customFormat="1" ht="15" x14ac:dyDescent="0.25">
      <c r="A58" s="84"/>
      <c r="B58" s="54"/>
      <c r="C58" s="80" t="str">
        <f>C36</f>
        <v>kanal F1</v>
      </c>
      <c r="D58" s="75" t="s">
        <v>10</v>
      </c>
      <c r="E58" s="78">
        <v>0</v>
      </c>
      <c r="F58" s="76"/>
      <c r="G58" s="78"/>
      <c r="H58" s="82"/>
      <c r="I58" s="82"/>
      <c r="J58" s="82"/>
    </row>
    <row r="59" spans="1:10" s="83" customFormat="1" ht="15" x14ac:dyDescent="0.25">
      <c r="A59" s="84"/>
      <c r="B59" s="54"/>
      <c r="C59" s="80" t="str">
        <f t="shared" ref="C59:C77" si="4">C37</f>
        <v>kanal F2</v>
      </c>
      <c r="D59" s="75" t="s">
        <v>10</v>
      </c>
      <c r="E59" s="78">
        <v>7</v>
      </c>
      <c r="F59" s="76"/>
      <c r="G59" s="78"/>
      <c r="H59" s="82"/>
      <c r="I59" s="82"/>
      <c r="J59" s="82"/>
    </row>
    <row r="60" spans="1:10" s="83" customFormat="1" ht="15" x14ac:dyDescent="0.25">
      <c r="A60" s="84"/>
      <c r="B60" s="54"/>
      <c r="C60" s="80" t="str">
        <f t="shared" si="4"/>
        <v>kanal F3</v>
      </c>
      <c r="D60" s="75" t="s">
        <v>10</v>
      </c>
      <c r="E60" s="78">
        <v>15</v>
      </c>
      <c r="F60" s="76"/>
      <c r="G60" s="78"/>
      <c r="H60" s="82"/>
      <c r="I60" s="82"/>
      <c r="J60" s="82"/>
    </row>
    <row r="61" spans="1:10" s="83" customFormat="1" ht="15" x14ac:dyDescent="0.25">
      <c r="A61" s="84"/>
      <c r="B61" s="54"/>
      <c r="C61" s="80" t="str">
        <f t="shared" si="4"/>
        <v>kanal F4</v>
      </c>
      <c r="D61" s="75" t="s">
        <v>10</v>
      </c>
      <c r="E61" s="78">
        <v>14</v>
      </c>
      <c r="F61" s="76"/>
      <c r="G61" s="78"/>
      <c r="H61" s="82"/>
      <c r="I61" s="82"/>
      <c r="J61" s="82"/>
    </row>
    <row r="62" spans="1:10" s="83" customFormat="1" ht="15" x14ac:dyDescent="0.25">
      <c r="A62" s="84"/>
      <c r="B62" s="54"/>
      <c r="C62" s="80" t="str">
        <f t="shared" si="4"/>
        <v>kanal F5</v>
      </c>
      <c r="D62" s="75" t="s">
        <v>10</v>
      </c>
      <c r="E62" s="78">
        <v>11</v>
      </c>
      <c r="F62" s="76"/>
      <c r="G62" s="78"/>
      <c r="H62" s="82"/>
      <c r="I62" s="82"/>
      <c r="J62" s="82"/>
    </row>
    <row r="63" spans="1:10" s="83" customFormat="1" ht="15" x14ac:dyDescent="0.25">
      <c r="A63" s="84"/>
      <c r="B63" s="54"/>
      <c r="C63" s="80" t="str">
        <f t="shared" si="4"/>
        <v>kanal F6</v>
      </c>
      <c r="D63" s="75" t="s">
        <v>10</v>
      </c>
      <c r="E63" s="78">
        <v>12</v>
      </c>
      <c r="F63" s="76"/>
      <c r="G63" s="78"/>
      <c r="H63" s="82"/>
      <c r="I63" s="82"/>
      <c r="J63" s="82"/>
    </row>
    <row r="64" spans="1:10" s="83" customFormat="1" ht="15" x14ac:dyDescent="0.25">
      <c r="A64" s="84"/>
      <c r="B64" s="54"/>
      <c r="C64" s="80" t="str">
        <f t="shared" si="4"/>
        <v>kanal F7</v>
      </c>
      <c r="D64" s="75" t="s">
        <v>10</v>
      </c>
      <c r="E64" s="78">
        <v>7</v>
      </c>
      <c r="F64" s="76"/>
      <c r="G64" s="78"/>
      <c r="H64" s="82"/>
      <c r="I64" s="82"/>
      <c r="J64" s="82"/>
    </row>
    <row r="65" spans="1:10" s="83" customFormat="1" ht="15" x14ac:dyDescent="0.25">
      <c r="A65" s="84"/>
      <c r="B65" s="54"/>
      <c r="C65" s="80" t="str">
        <f t="shared" si="4"/>
        <v>kanal F8</v>
      </c>
      <c r="D65" s="75" t="s">
        <v>10</v>
      </c>
      <c r="E65" s="78">
        <v>1</v>
      </c>
      <c r="F65" s="76"/>
      <c r="G65" s="78"/>
      <c r="H65" s="82"/>
      <c r="I65" s="82"/>
      <c r="J65" s="82"/>
    </row>
    <row r="66" spans="1:10" s="83" customFormat="1" ht="15" x14ac:dyDescent="0.25">
      <c r="A66" s="84"/>
      <c r="B66" s="54"/>
      <c r="C66" s="80" t="str">
        <f t="shared" si="4"/>
        <v>kanal F9</v>
      </c>
      <c r="D66" s="75" t="s">
        <v>10</v>
      </c>
      <c r="E66" s="78">
        <v>13</v>
      </c>
      <c r="F66" s="76"/>
      <c r="G66" s="78"/>
      <c r="H66" s="82"/>
      <c r="I66" s="82"/>
      <c r="J66" s="82"/>
    </row>
    <row r="67" spans="1:10" s="83" customFormat="1" ht="15" x14ac:dyDescent="0.25">
      <c r="A67" s="84"/>
      <c r="B67" s="54"/>
      <c r="C67" s="80" t="str">
        <f t="shared" si="4"/>
        <v>kanal F10</v>
      </c>
      <c r="D67" s="75" t="s">
        <v>10</v>
      </c>
      <c r="E67" s="78">
        <v>9</v>
      </c>
      <c r="F67" s="76"/>
      <c r="G67" s="78"/>
      <c r="H67" s="82"/>
      <c r="I67" s="82"/>
      <c r="J67" s="82"/>
    </row>
    <row r="68" spans="1:10" s="83" customFormat="1" ht="15" x14ac:dyDescent="0.25">
      <c r="A68" s="84"/>
      <c r="B68" s="54"/>
      <c r="C68" s="80" t="str">
        <f t="shared" si="4"/>
        <v>kanal F11</v>
      </c>
      <c r="D68" s="75" t="s">
        <v>10</v>
      </c>
      <c r="E68" s="78">
        <v>15</v>
      </c>
      <c r="F68" s="76"/>
      <c r="G68" s="78"/>
      <c r="H68" s="82"/>
      <c r="I68" s="82"/>
      <c r="J68" s="82"/>
    </row>
    <row r="69" spans="1:10" s="83" customFormat="1" ht="15" x14ac:dyDescent="0.25">
      <c r="A69" s="84"/>
      <c r="B69" s="54"/>
      <c r="C69" s="80" t="str">
        <f t="shared" si="4"/>
        <v>kanal F12</v>
      </c>
      <c r="D69" s="75" t="s">
        <v>10</v>
      </c>
      <c r="E69" s="78">
        <v>6</v>
      </c>
      <c r="F69" s="76"/>
      <c r="G69" s="78"/>
      <c r="H69" s="82"/>
      <c r="I69" s="82"/>
      <c r="J69" s="82"/>
    </row>
    <row r="70" spans="1:10" s="83" customFormat="1" ht="15" x14ac:dyDescent="0.25">
      <c r="A70" s="84"/>
      <c r="B70" s="54"/>
      <c r="C70" s="80" t="str">
        <f t="shared" si="4"/>
        <v>kanal F13</v>
      </c>
      <c r="D70" s="75" t="s">
        <v>10</v>
      </c>
      <c r="E70" s="78">
        <v>2</v>
      </c>
      <c r="F70" s="76"/>
      <c r="G70" s="78"/>
      <c r="H70" s="82"/>
      <c r="I70" s="82"/>
      <c r="J70" s="82"/>
    </row>
    <row r="71" spans="1:10" s="83" customFormat="1" ht="15" x14ac:dyDescent="0.25">
      <c r="A71" s="84"/>
      <c r="B71" s="54"/>
      <c r="C71" s="80" t="str">
        <f t="shared" si="4"/>
        <v>kanal F14</v>
      </c>
      <c r="D71" s="75" t="s">
        <v>10</v>
      </c>
      <c r="E71" s="78">
        <v>6</v>
      </c>
      <c r="F71" s="76"/>
      <c r="G71" s="78"/>
      <c r="H71" s="82"/>
      <c r="I71" s="82"/>
      <c r="J71" s="82"/>
    </row>
    <row r="72" spans="1:10" s="83" customFormat="1" ht="15" x14ac:dyDescent="0.25">
      <c r="A72" s="84"/>
      <c r="B72" s="54"/>
      <c r="C72" s="80" t="str">
        <f t="shared" si="4"/>
        <v>kanal F15</v>
      </c>
      <c r="D72" s="75" t="s">
        <v>10</v>
      </c>
      <c r="E72" s="78">
        <v>2</v>
      </c>
      <c r="F72" s="76"/>
      <c r="G72" s="78"/>
      <c r="H72" s="82"/>
      <c r="I72" s="82"/>
      <c r="J72" s="82"/>
    </row>
    <row r="73" spans="1:10" s="83" customFormat="1" ht="15" x14ac:dyDescent="0.25">
      <c r="A73" s="84"/>
      <c r="B73" s="54"/>
      <c r="C73" s="80" t="str">
        <f t="shared" si="4"/>
        <v>kanal F16</v>
      </c>
      <c r="D73" s="75" t="s">
        <v>10</v>
      </c>
      <c r="E73" s="78">
        <v>2</v>
      </c>
      <c r="F73" s="76"/>
      <c r="G73" s="78"/>
      <c r="H73" s="82"/>
      <c r="I73" s="82"/>
      <c r="J73" s="82"/>
    </row>
    <row r="74" spans="1:10" s="83" customFormat="1" ht="15" x14ac:dyDescent="0.25">
      <c r="A74" s="84"/>
      <c r="B74" s="54"/>
      <c r="C74" s="80" t="str">
        <f t="shared" si="4"/>
        <v>kanal F17</v>
      </c>
      <c r="D74" s="75" t="s">
        <v>10</v>
      </c>
      <c r="E74" s="78">
        <v>1</v>
      </c>
      <c r="F74" s="76"/>
      <c r="G74" s="78"/>
      <c r="H74" s="82"/>
      <c r="I74" s="82"/>
      <c r="J74" s="82"/>
    </row>
    <row r="75" spans="1:10" s="83" customFormat="1" ht="15" x14ac:dyDescent="0.25">
      <c r="A75" s="84"/>
      <c r="B75" s="54"/>
      <c r="C75" s="80" t="str">
        <f t="shared" si="4"/>
        <v>kanal F18</v>
      </c>
      <c r="D75" s="75" t="s">
        <v>10</v>
      </c>
      <c r="E75" s="78">
        <v>5</v>
      </c>
      <c r="F75" s="76"/>
      <c r="G75" s="78"/>
      <c r="H75" s="82"/>
      <c r="I75" s="82"/>
      <c r="J75" s="82"/>
    </row>
    <row r="76" spans="1:10" s="83" customFormat="1" ht="15" x14ac:dyDescent="0.25">
      <c r="A76" s="84"/>
      <c r="B76" s="54"/>
      <c r="C76" s="80" t="str">
        <f t="shared" si="4"/>
        <v>kanal F19</v>
      </c>
      <c r="D76" s="75" t="s">
        <v>10</v>
      </c>
      <c r="E76" s="78">
        <v>2</v>
      </c>
      <c r="F76" s="76"/>
      <c r="G76" s="78"/>
      <c r="H76" s="82"/>
      <c r="I76" s="82"/>
      <c r="J76" s="82"/>
    </row>
    <row r="77" spans="1:10" s="83" customFormat="1" ht="15" x14ac:dyDescent="0.25">
      <c r="A77" s="84"/>
      <c r="B77" s="54"/>
      <c r="C77" s="80" t="str">
        <f t="shared" si="4"/>
        <v>kanal F20</v>
      </c>
      <c r="D77" s="75" t="s">
        <v>10</v>
      </c>
      <c r="E77" s="78">
        <v>0</v>
      </c>
      <c r="F77" s="76"/>
      <c r="G77" s="78"/>
      <c r="H77" s="82"/>
      <c r="I77" s="82"/>
      <c r="J77" s="82"/>
    </row>
    <row r="78" spans="1:10" s="83" customFormat="1" ht="10.5" customHeight="1" x14ac:dyDescent="0.2">
      <c r="A78" s="84"/>
      <c r="B78" s="54"/>
      <c r="C78" s="30"/>
      <c r="D78" s="82"/>
      <c r="E78" s="2"/>
      <c r="F78" s="4"/>
      <c r="G78" s="5"/>
      <c r="H78" s="82"/>
      <c r="I78" s="82"/>
      <c r="J78" s="82"/>
    </row>
    <row r="79" spans="1:10" s="83" customFormat="1" ht="15" x14ac:dyDescent="0.2">
      <c r="A79" s="84"/>
      <c r="B79" s="54"/>
      <c r="C79" s="16" t="s">
        <v>12</v>
      </c>
      <c r="D79" s="1"/>
      <c r="E79" s="3"/>
      <c r="F79" s="3"/>
      <c r="G79" s="7">
        <f>SUM(G13:G78)</f>
        <v>0</v>
      </c>
      <c r="H79" s="82"/>
      <c r="I79" s="82"/>
      <c r="J79" s="82"/>
    </row>
    <row r="80" spans="1:10" s="83" customFormat="1" ht="15" x14ac:dyDescent="0.25">
      <c r="A80" s="84"/>
      <c r="B80" s="17"/>
      <c r="C80" s="21"/>
      <c r="D80" s="53"/>
      <c r="E80" s="67"/>
      <c r="F80" s="67"/>
      <c r="G80" s="24"/>
      <c r="H80" s="82"/>
      <c r="I80" s="82"/>
      <c r="J80" s="82"/>
    </row>
    <row r="81" spans="1:10" s="83" customFormat="1" ht="15" x14ac:dyDescent="0.25">
      <c r="A81" s="84"/>
      <c r="B81" s="29" t="s">
        <v>2</v>
      </c>
      <c r="C81" s="21" t="s">
        <v>30</v>
      </c>
      <c r="D81" s="53"/>
      <c r="E81" s="67"/>
      <c r="F81" s="61"/>
      <c r="G81" s="24"/>
      <c r="H81" s="82"/>
      <c r="I81" s="82"/>
      <c r="J81" s="82"/>
    </row>
    <row r="82" spans="1:10" s="83" customFormat="1" ht="15" x14ac:dyDescent="0.25">
      <c r="A82" s="84"/>
      <c r="B82" s="54"/>
      <c r="C82" s="21"/>
      <c r="D82" s="53"/>
      <c r="E82" s="67"/>
      <c r="F82" s="61"/>
      <c r="G82" s="24"/>
      <c r="H82" s="82"/>
      <c r="I82" s="82"/>
      <c r="J82" s="82"/>
    </row>
    <row r="83" spans="1:10" s="83" customFormat="1" ht="30" x14ac:dyDescent="0.25">
      <c r="A83" s="84"/>
      <c r="B83" s="54">
        <v>1</v>
      </c>
      <c r="C83" s="163" t="s">
        <v>32</v>
      </c>
      <c r="D83" s="160" t="s">
        <v>9</v>
      </c>
      <c r="E83" s="164">
        <v>496</v>
      </c>
      <c r="F83" s="162"/>
      <c r="G83" s="161">
        <f t="shared" ref="G83" si="5">F83*E83</f>
        <v>0</v>
      </c>
      <c r="H83" s="82"/>
      <c r="I83" s="82"/>
      <c r="J83" s="82"/>
    </row>
    <row r="84" spans="1:10" s="83" customFormat="1" ht="15" x14ac:dyDescent="0.25">
      <c r="A84" s="84"/>
      <c r="B84" s="54"/>
      <c r="C84" s="80" t="str">
        <f t="shared" ref="C84:C103" si="6">C36</f>
        <v>kanal F1</v>
      </c>
      <c r="D84" s="53" t="s">
        <v>9</v>
      </c>
      <c r="E84" s="67">
        <v>0</v>
      </c>
      <c r="F84" s="76"/>
      <c r="G84" s="78"/>
      <c r="H84" s="82"/>
      <c r="I84" s="82"/>
      <c r="J84" s="82"/>
    </row>
    <row r="85" spans="1:10" s="83" customFormat="1" ht="15" x14ac:dyDescent="0.25">
      <c r="A85" s="84"/>
      <c r="B85" s="54"/>
      <c r="C85" s="80" t="str">
        <f t="shared" si="6"/>
        <v>kanal F2</v>
      </c>
      <c r="D85" s="53" t="s">
        <v>9</v>
      </c>
      <c r="E85" s="67">
        <v>12</v>
      </c>
      <c r="F85" s="76"/>
      <c r="G85" s="78"/>
      <c r="H85" s="82"/>
      <c r="I85" s="82"/>
      <c r="J85" s="82"/>
    </row>
    <row r="86" spans="1:10" s="83" customFormat="1" ht="15" x14ac:dyDescent="0.25">
      <c r="A86" s="84"/>
      <c r="B86" s="54"/>
      <c r="C86" s="80" t="str">
        <f t="shared" si="6"/>
        <v>kanal F3</v>
      </c>
      <c r="D86" s="53" t="s">
        <v>9</v>
      </c>
      <c r="E86" s="67">
        <v>47</v>
      </c>
      <c r="F86" s="76"/>
      <c r="G86" s="78"/>
      <c r="H86" s="82"/>
      <c r="I86" s="82"/>
      <c r="J86" s="82"/>
    </row>
    <row r="87" spans="1:10" s="83" customFormat="1" ht="15" x14ac:dyDescent="0.25">
      <c r="A87" s="84"/>
      <c r="B87" s="54"/>
      <c r="C87" s="80" t="str">
        <f t="shared" si="6"/>
        <v>kanal F4</v>
      </c>
      <c r="D87" s="53" t="s">
        <v>9</v>
      </c>
      <c r="E87" s="67">
        <v>117</v>
      </c>
      <c r="F87" s="76"/>
      <c r="G87" s="78"/>
      <c r="H87" s="82"/>
      <c r="I87" s="82"/>
      <c r="J87" s="82"/>
    </row>
    <row r="88" spans="1:10" s="83" customFormat="1" ht="15" x14ac:dyDescent="0.25">
      <c r="A88" s="84"/>
      <c r="B88" s="54"/>
      <c r="C88" s="80" t="str">
        <f t="shared" si="6"/>
        <v>kanal F5</v>
      </c>
      <c r="D88" s="53" t="s">
        <v>9</v>
      </c>
      <c r="E88" s="67">
        <v>90</v>
      </c>
      <c r="F88" s="76"/>
      <c r="G88" s="78"/>
      <c r="H88" s="82"/>
      <c r="I88" s="82"/>
      <c r="J88" s="82"/>
    </row>
    <row r="89" spans="1:10" s="83" customFormat="1" ht="15" x14ac:dyDescent="0.25">
      <c r="A89" s="84"/>
      <c r="B89" s="54"/>
      <c r="C89" s="80" t="str">
        <f t="shared" si="6"/>
        <v>kanal F6</v>
      </c>
      <c r="D89" s="53" t="s">
        <v>9</v>
      </c>
      <c r="E89" s="67">
        <v>27</v>
      </c>
      <c r="F89" s="76"/>
      <c r="G89" s="78"/>
      <c r="H89" s="82"/>
      <c r="I89" s="82"/>
      <c r="J89" s="82"/>
    </row>
    <row r="90" spans="1:10" s="83" customFormat="1" ht="15" x14ac:dyDescent="0.25">
      <c r="A90" s="84"/>
      <c r="B90" s="54"/>
      <c r="C90" s="80" t="str">
        <f t="shared" si="6"/>
        <v>kanal F7</v>
      </c>
      <c r="D90" s="53" t="s">
        <v>9</v>
      </c>
      <c r="E90" s="67">
        <v>12</v>
      </c>
      <c r="F90" s="76"/>
      <c r="G90" s="78"/>
      <c r="H90" s="82"/>
      <c r="I90" s="82"/>
      <c r="J90" s="82"/>
    </row>
    <row r="91" spans="1:10" s="83" customFormat="1" ht="15" x14ac:dyDescent="0.25">
      <c r="A91" s="84"/>
      <c r="B91" s="54"/>
      <c r="C91" s="80" t="str">
        <f t="shared" si="6"/>
        <v>kanal F8</v>
      </c>
      <c r="D91" s="53" t="s">
        <v>9</v>
      </c>
      <c r="E91" s="67">
        <v>7</v>
      </c>
      <c r="F91" s="76"/>
      <c r="G91" s="78"/>
      <c r="H91" s="82"/>
      <c r="I91" s="82"/>
      <c r="J91" s="82"/>
    </row>
    <row r="92" spans="1:10" s="83" customFormat="1" ht="15" x14ac:dyDescent="0.25">
      <c r="A92" s="84"/>
      <c r="B92" s="54"/>
      <c r="C92" s="80" t="str">
        <f t="shared" si="6"/>
        <v>kanal F9</v>
      </c>
      <c r="D92" s="53" t="s">
        <v>9</v>
      </c>
      <c r="E92" s="67">
        <v>12</v>
      </c>
      <c r="F92" s="76"/>
      <c r="G92" s="78"/>
      <c r="H92" s="82"/>
      <c r="I92" s="82"/>
      <c r="J92" s="82"/>
    </row>
    <row r="93" spans="1:10" s="83" customFormat="1" ht="15" x14ac:dyDescent="0.25">
      <c r="A93" s="84"/>
      <c r="B93" s="54"/>
      <c r="C93" s="80" t="str">
        <f t="shared" si="6"/>
        <v>kanal F10</v>
      </c>
      <c r="D93" s="53" t="s">
        <v>9</v>
      </c>
      <c r="E93" s="67">
        <v>13</v>
      </c>
      <c r="F93" s="76"/>
      <c r="G93" s="78"/>
      <c r="H93" s="82"/>
      <c r="I93" s="82"/>
      <c r="J93" s="82"/>
    </row>
    <row r="94" spans="1:10" s="83" customFormat="1" ht="15" x14ac:dyDescent="0.25">
      <c r="A94" s="84"/>
      <c r="B94" s="54"/>
      <c r="C94" s="80" t="str">
        <f t="shared" si="6"/>
        <v>kanal F11</v>
      </c>
      <c r="D94" s="53" t="s">
        <v>9</v>
      </c>
      <c r="E94" s="67">
        <v>64</v>
      </c>
      <c r="F94" s="76"/>
      <c r="G94" s="78"/>
      <c r="H94" s="82"/>
      <c r="I94" s="82"/>
      <c r="J94" s="82"/>
    </row>
    <row r="95" spans="1:10" s="83" customFormat="1" ht="15" x14ac:dyDescent="0.25">
      <c r="A95" s="84"/>
      <c r="B95" s="54"/>
      <c r="C95" s="80" t="str">
        <f t="shared" si="6"/>
        <v>kanal F12</v>
      </c>
      <c r="D95" s="53" t="s">
        <v>9</v>
      </c>
      <c r="E95" s="67">
        <v>40</v>
      </c>
      <c r="F95" s="76"/>
      <c r="G95" s="78"/>
      <c r="H95" s="82"/>
      <c r="I95" s="82"/>
      <c r="J95" s="82"/>
    </row>
    <row r="96" spans="1:10" s="83" customFormat="1" ht="15" x14ac:dyDescent="0.25">
      <c r="A96" s="84"/>
      <c r="B96" s="54"/>
      <c r="C96" s="80" t="str">
        <f t="shared" si="6"/>
        <v>kanal F13</v>
      </c>
      <c r="D96" s="53" t="s">
        <v>9</v>
      </c>
      <c r="E96" s="67">
        <v>9</v>
      </c>
      <c r="F96" s="76"/>
      <c r="G96" s="78"/>
      <c r="H96" s="82"/>
      <c r="I96" s="82"/>
      <c r="J96" s="82"/>
    </row>
    <row r="97" spans="1:10" s="83" customFormat="1" ht="15" x14ac:dyDescent="0.25">
      <c r="A97" s="84"/>
      <c r="B97" s="54"/>
      <c r="C97" s="80" t="str">
        <f t="shared" si="6"/>
        <v>kanal F14</v>
      </c>
      <c r="D97" s="53" t="s">
        <v>9</v>
      </c>
      <c r="E97" s="67">
        <v>6</v>
      </c>
      <c r="F97" s="76"/>
      <c r="G97" s="78"/>
      <c r="H97" s="82"/>
      <c r="I97" s="82"/>
      <c r="J97" s="82"/>
    </row>
    <row r="98" spans="1:10" s="83" customFormat="1" ht="15" x14ac:dyDescent="0.25">
      <c r="A98" s="84"/>
      <c r="B98" s="54"/>
      <c r="C98" s="80" t="str">
        <f t="shared" si="6"/>
        <v>kanal F15</v>
      </c>
      <c r="D98" s="53" t="s">
        <v>9</v>
      </c>
      <c r="E98" s="67">
        <v>35</v>
      </c>
      <c r="F98" s="76"/>
      <c r="G98" s="78"/>
      <c r="H98" s="82"/>
      <c r="I98" s="82"/>
      <c r="J98" s="82"/>
    </row>
    <row r="99" spans="1:10" s="83" customFormat="1" ht="15" x14ac:dyDescent="0.25">
      <c r="A99" s="84"/>
      <c r="B99" s="54"/>
      <c r="C99" s="80" t="str">
        <f t="shared" si="6"/>
        <v>kanal F16</v>
      </c>
      <c r="D99" s="53" t="s">
        <v>9</v>
      </c>
      <c r="E99" s="67">
        <v>0</v>
      </c>
      <c r="F99" s="76"/>
      <c r="G99" s="78"/>
      <c r="H99" s="82"/>
      <c r="I99" s="82"/>
      <c r="J99" s="82"/>
    </row>
    <row r="100" spans="1:10" s="83" customFormat="1" ht="15" x14ac:dyDescent="0.25">
      <c r="A100" s="84"/>
      <c r="B100" s="54"/>
      <c r="C100" s="80" t="str">
        <f t="shared" si="6"/>
        <v>kanal F17</v>
      </c>
      <c r="D100" s="53" t="s">
        <v>9</v>
      </c>
      <c r="E100" s="67">
        <v>0</v>
      </c>
      <c r="F100" s="76"/>
      <c r="G100" s="78"/>
      <c r="H100" s="82"/>
      <c r="I100" s="82"/>
      <c r="J100" s="82"/>
    </row>
    <row r="101" spans="1:10" s="83" customFormat="1" ht="15" x14ac:dyDescent="0.25">
      <c r="A101" s="84"/>
      <c r="B101" s="54"/>
      <c r="C101" s="80" t="str">
        <f t="shared" si="6"/>
        <v>kanal F18</v>
      </c>
      <c r="D101" s="53" t="s">
        <v>9</v>
      </c>
      <c r="E101" s="67">
        <v>5</v>
      </c>
      <c r="F101" s="76"/>
      <c r="G101" s="78"/>
      <c r="H101" s="82"/>
      <c r="I101" s="82"/>
      <c r="J101" s="82"/>
    </row>
    <row r="102" spans="1:10" s="83" customFormat="1" ht="15" x14ac:dyDescent="0.25">
      <c r="A102" s="84"/>
      <c r="B102" s="54"/>
      <c r="C102" s="80" t="str">
        <f t="shared" si="6"/>
        <v>kanal F19</v>
      </c>
      <c r="D102" s="53" t="s">
        <v>9</v>
      </c>
      <c r="E102" s="67">
        <v>0</v>
      </c>
      <c r="F102" s="76"/>
      <c r="G102" s="78"/>
      <c r="H102" s="82"/>
      <c r="I102" s="82"/>
      <c r="J102" s="82"/>
    </row>
    <row r="103" spans="1:10" s="83" customFormat="1" ht="15" x14ac:dyDescent="0.25">
      <c r="A103" s="84"/>
      <c r="B103" s="54"/>
      <c r="C103" s="80" t="str">
        <f t="shared" si="6"/>
        <v>kanal F20</v>
      </c>
      <c r="D103" s="53" t="s">
        <v>9</v>
      </c>
      <c r="E103" s="67">
        <v>0</v>
      </c>
      <c r="F103" s="76"/>
      <c r="G103" s="78"/>
      <c r="H103" s="82"/>
      <c r="I103" s="82"/>
      <c r="J103" s="82"/>
    </row>
    <row r="104" spans="1:10" s="83" customFormat="1" ht="15" x14ac:dyDescent="0.25">
      <c r="A104" s="84"/>
      <c r="B104" s="54"/>
      <c r="C104" s="80"/>
      <c r="D104" s="53"/>
      <c r="E104" s="67"/>
      <c r="F104" s="76"/>
      <c r="G104" s="78"/>
      <c r="H104" s="82"/>
      <c r="I104" s="82"/>
      <c r="J104" s="82"/>
    </row>
    <row r="105" spans="1:10" s="83" customFormat="1" ht="90" x14ac:dyDescent="0.25">
      <c r="A105" s="84"/>
      <c r="B105" s="54">
        <v>2</v>
      </c>
      <c r="C105" s="163" t="s">
        <v>41</v>
      </c>
      <c r="D105" s="160" t="s">
        <v>48</v>
      </c>
      <c r="E105" s="164">
        <v>723.5</v>
      </c>
      <c r="F105" s="162"/>
      <c r="G105" s="161">
        <f t="shared" ref="G105" si="7">F105*E105</f>
        <v>0</v>
      </c>
      <c r="H105" s="82"/>
      <c r="I105" s="82"/>
      <c r="J105" s="82"/>
    </row>
    <row r="106" spans="1:10" s="83" customFormat="1" ht="18" x14ac:dyDescent="0.25">
      <c r="A106" s="84"/>
      <c r="B106" s="54"/>
      <c r="C106" s="80" t="str">
        <f t="shared" ref="C106:C125" si="8">C84</f>
        <v>kanal F1</v>
      </c>
      <c r="D106" s="75" t="s">
        <v>48</v>
      </c>
      <c r="E106" s="67">
        <v>0</v>
      </c>
      <c r="F106" s="76"/>
      <c r="G106" s="78"/>
      <c r="H106" s="82"/>
      <c r="I106" s="82"/>
      <c r="J106" s="82"/>
    </row>
    <row r="107" spans="1:10" s="83" customFormat="1" ht="18" x14ac:dyDescent="0.25">
      <c r="A107" s="84"/>
      <c r="B107" s="54"/>
      <c r="C107" s="80" t="str">
        <f t="shared" si="8"/>
        <v>kanal F2</v>
      </c>
      <c r="D107" s="75" t="s">
        <v>48</v>
      </c>
      <c r="E107" s="67">
        <v>9</v>
      </c>
      <c r="F107" s="76"/>
      <c r="G107" s="78"/>
      <c r="H107" s="82"/>
      <c r="I107" s="82"/>
      <c r="J107" s="82"/>
    </row>
    <row r="108" spans="1:10" s="83" customFormat="1" ht="18" x14ac:dyDescent="0.25">
      <c r="A108" s="84"/>
      <c r="B108" s="54"/>
      <c r="C108" s="80" t="str">
        <f t="shared" si="8"/>
        <v>kanal F3</v>
      </c>
      <c r="D108" s="75" t="s">
        <v>48</v>
      </c>
      <c r="E108" s="67">
        <v>76</v>
      </c>
      <c r="F108" s="76"/>
      <c r="G108" s="78"/>
      <c r="H108" s="82"/>
      <c r="I108" s="82"/>
      <c r="J108" s="82"/>
    </row>
    <row r="109" spans="1:10" s="83" customFormat="1" ht="18" x14ac:dyDescent="0.25">
      <c r="A109" s="84"/>
      <c r="B109" s="54"/>
      <c r="C109" s="80" t="str">
        <f t="shared" si="8"/>
        <v>kanal F4</v>
      </c>
      <c r="D109" s="75" t="s">
        <v>48</v>
      </c>
      <c r="E109" s="67">
        <v>110</v>
      </c>
      <c r="F109" s="76"/>
      <c r="G109" s="78"/>
      <c r="H109" s="82"/>
      <c r="I109" s="82"/>
      <c r="J109" s="82"/>
    </row>
    <row r="110" spans="1:10" s="83" customFormat="1" ht="18" x14ac:dyDescent="0.25">
      <c r="A110" s="84"/>
      <c r="B110" s="54"/>
      <c r="C110" s="80" t="str">
        <f t="shared" si="8"/>
        <v>kanal F5</v>
      </c>
      <c r="D110" s="75" t="s">
        <v>48</v>
      </c>
      <c r="E110" s="67">
        <v>85</v>
      </c>
      <c r="F110" s="76"/>
      <c r="G110" s="78"/>
      <c r="H110" s="82"/>
      <c r="I110" s="82"/>
      <c r="J110" s="82"/>
    </row>
    <row r="111" spans="1:10" s="83" customFormat="1" ht="18" x14ac:dyDescent="0.25">
      <c r="A111" s="84"/>
      <c r="B111" s="54"/>
      <c r="C111" s="80" t="str">
        <f t="shared" si="8"/>
        <v>kanal F6</v>
      </c>
      <c r="D111" s="75" t="s">
        <v>48</v>
      </c>
      <c r="E111" s="67">
        <v>76</v>
      </c>
      <c r="F111" s="76"/>
      <c r="G111" s="78"/>
      <c r="H111" s="82"/>
      <c r="I111" s="82"/>
      <c r="J111" s="82"/>
    </row>
    <row r="112" spans="1:10" s="83" customFormat="1" ht="18" x14ac:dyDescent="0.25">
      <c r="A112" s="84"/>
      <c r="B112" s="54"/>
      <c r="C112" s="80" t="str">
        <f t="shared" si="8"/>
        <v>kanal F7</v>
      </c>
      <c r="D112" s="75" t="s">
        <v>48</v>
      </c>
      <c r="E112" s="67">
        <v>14</v>
      </c>
      <c r="F112" s="76"/>
      <c r="G112" s="78"/>
      <c r="H112" s="82"/>
      <c r="I112" s="82"/>
      <c r="J112" s="82"/>
    </row>
    <row r="113" spans="1:10" s="83" customFormat="1" ht="18" x14ac:dyDescent="0.25">
      <c r="A113" s="84"/>
      <c r="B113" s="54"/>
      <c r="C113" s="80" t="str">
        <f t="shared" si="8"/>
        <v>kanal F8</v>
      </c>
      <c r="D113" s="75" t="s">
        <v>48</v>
      </c>
      <c r="E113" s="67">
        <v>4.5</v>
      </c>
      <c r="F113" s="76"/>
      <c r="G113" s="78"/>
      <c r="H113" s="82"/>
      <c r="I113" s="82"/>
      <c r="J113" s="82"/>
    </row>
    <row r="114" spans="1:10" s="83" customFormat="1" ht="18" x14ac:dyDescent="0.25">
      <c r="A114" s="84"/>
      <c r="B114" s="54"/>
      <c r="C114" s="80" t="str">
        <f t="shared" si="8"/>
        <v>kanal F9</v>
      </c>
      <c r="D114" s="75" t="s">
        <v>48</v>
      </c>
      <c r="E114" s="67">
        <v>20</v>
      </c>
      <c r="F114" s="76"/>
      <c r="G114" s="78"/>
      <c r="H114" s="82"/>
      <c r="I114" s="82"/>
      <c r="J114" s="82"/>
    </row>
    <row r="115" spans="1:10" s="83" customFormat="1" ht="18" x14ac:dyDescent="0.25">
      <c r="A115" s="84"/>
      <c r="B115" s="54"/>
      <c r="C115" s="80" t="str">
        <f t="shared" si="8"/>
        <v>kanal F10</v>
      </c>
      <c r="D115" s="75" t="s">
        <v>48</v>
      </c>
      <c r="E115" s="67">
        <v>50</v>
      </c>
      <c r="F115" s="76"/>
      <c r="G115" s="78"/>
      <c r="H115" s="82"/>
      <c r="I115" s="82"/>
      <c r="J115" s="82"/>
    </row>
    <row r="116" spans="1:10" s="83" customFormat="1" ht="18" x14ac:dyDescent="0.25">
      <c r="A116" s="84"/>
      <c r="B116" s="54"/>
      <c r="C116" s="80" t="str">
        <f t="shared" si="8"/>
        <v>kanal F11</v>
      </c>
      <c r="D116" s="75" t="s">
        <v>48</v>
      </c>
      <c r="E116" s="67">
        <v>107</v>
      </c>
      <c r="F116" s="76"/>
      <c r="G116" s="78"/>
      <c r="H116" s="82"/>
      <c r="I116" s="82"/>
      <c r="J116" s="82"/>
    </row>
    <row r="117" spans="1:10" s="83" customFormat="1" ht="18" x14ac:dyDescent="0.25">
      <c r="A117" s="84"/>
      <c r="B117" s="54"/>
      <c r="C117" s="80" t="str">
        <f t="shared" si="8"/>
        <v>kanal F12</v>
      </c>
      <c r="D117" s="75" t="s">
        <v>48</v>
      </c>
      <c r="E117" s="67">
        <v>51</v>
      </c>
      <c r="F117" s="76"/>
      <c r="G117" s="78"/>
      <c r="H117" s="82"/>
      <c r="I117" s="82"/>
      <c r="J117" s="82"/>
    </row>
    <row r="118" spans="1:10" s="83" customFormat="1" ht="18" x14ac:dyDescent="0.25">
      <c r="A118" s="84"/>
      <c r="B118" s="54"/>
      <c r="C118" s="80" t="str">
        <f t="shared" si="8"/>
        <v>kanal F13</v>
      </c>
      <c r="D118" s="75" t="s">
        <v>48</v>
      </c>
      <c r="E118" s="67">
        <v>31</v>
      </c>
      <c r="F118" s="76"/>
      <c r="G118" s="78"/>
      <c r="H118" s="82"/>
      <c r="I118" s="82"/>
      <c r="J118" s="82"/>
    </row>
    <row r="119" spans="1:10" s="83" customFormat="1" ht="18" x14ac:dyDescent="0.25">
      <c r="A119" s="84"/>
      <c r="B119" s="54"/>
      <c r="C119" s="80" t="str">
        <f t="shared" si="8"/>
        <v>kanal F14</v>
      </c>
      <c r="D119" s="75" t="s">
        <v>48</v>
      </c>
      <c r="E119" s="67">
        <v>82</v>
      </c>
      <c r="F119" s="76"/>
      <c r="G119" s="78"/>
      <c r="H119" s="82"/>
      <c r="I119" s="82"/>
      <c r="J119" s="82"/>
    </row>
    <row r="120" spans="1:10" s="83" customFormat="1" ht="18" x14ac:dyDescent="0.25">
      <c r="A120" s="84"/>
      <c r="B120" s="54"/>
      <c r="C120" s="80" t="str">
        <f t="shared" si="8"/>
        <v>kanal F15</v>
      </c>
      <c r="D120" s="75" t="s">
        <v>48</v>
      </c>
      <c r="E120" s="67">
        <v>0</v>
      </c>
      <c r="F120" s="76"/>
      <c r="G120" s="78"/>
      <c r="H120" s="82"/>
      <c r="I120" s="82"/>
      <c r="J120" s="82"/>
    </row>
    <row r="121" spans="1:10" s="83" customFormat="1" ht="18" x14ac:dyDescent="0.25">
      <c r="A121" s="84"/>
      <c r="B121" s="54"/>
      <c r="C121" s="80" t="str">
        <f t="shared" si="8"/>
        <v>kanal F16</v>
      </c>
      <c r="D121" s="75" t="s">
        <v>48</v>
      </c>
      <c r="E121" s="67">
        <v>0</v>
      </c>
      <c r="F121" s="76"/>
      <c r="G121" s="78"/>
      <c r="H121" s="82"/>
      <c r="I121" s="82"/>
      <c r="J121" s="82"/>
    </row>
    <row r="122" spans="1:10" s="83" customFormat="1" ht="18" x14ac:dyDescent="0.25">
      <c r="A122" s="84"/>
      <c r="B122" s="54"/>
      <c r="C122" s="80" t="str">
        <f t="shared" si="8"/>
        <v>kanal F17</v>
      </c>
      <c r="D122" s="75" t="s">
        <v>48</v>
      </c>
      <c r="E122" s="67">
        <v>0</v>
      </c>
      <c r="F122" s="76"/>
      <c r="G122" s="78"/>
      <c r="H122" s="82"/>
      <c r="I122" s="82"/>
      <c r="J122" s="82"/>
    </row>
    <row r="123" spans="1:10" s="83" customFormat="1" ht="18" x14ac:dyDescent="0.25">
      <c r="A123" s="84"/>
      <c r="B123" s="54"/>
      <c r="C123" s="80" t="str">
        <f t="shared" si="8"/>
        <v>kanal F18</v>
      </c>
      <c r="D123" s="75" t="s">
        <v>48</v>
      </c>
      <c r="E123" s="67">
        <v>8</v>
      </c>
      <c r="F123" s="76"/>
      <c r="G123" s="78"/>
      <c r="H123" s="82"/>
      <c r="I123" s="82"/>
      <c r="J123" s="82"/>
    </row>
    <row r="124" spans="1:10" s="83" customFormat="1" ht="18" x14ac:dyDescent="0.25">
      <c r="A124" s="84"/>
      <c r="B124" s="54"/>
      <c r="C124" s="80" t="str">
        <f t="shared" si="8"/>
        <v>kanal F19</v>
      </c>
      <c r="D124" s="75" t="s">
        <v>48</v>
      </c>
      <c r="E124" s="67">
        <v>0</v>
      </c>
      <c r="F124" s="76"/>
      <c r="G124" s="78"/>
      <c r="H124" s="82"/>
      <c r="I124" s="82"/>
      <c r="J124" s="82"/>
    </row>
    <row r="125" spans="1:10" s="83" customFormat="1" ht="18" x14ac:dyDescent="0.25">
      <c r="A125" s="84"/>
      <c r="B125" s="54"/>
      <c r="C125" s="80" t="str">
        <f t="shared" si="8"/>
        <v>kanal F20</v>
      </c>
      <c r="D125" s="75" t="s">
        <v>48</v>
      </c>
      <c r="E125" s="67">
        <v>0</v>
      </c>
      <c r="F125" s="76"/>
      <c r="G125" s="78"/>
      <c r="H125" s="82"/>
      <c r="I125" s="82"/>
      <c r="J125" s="82"/>
    </row>
    <row r="126" spans="1:10" s="83" customFormat="1" ht="15" x14ac:dyDescent="0.25">
      <c r="A126" s="84"/>
      <c r="B126" s="54"/>
      <c r="C126" s="73"/>
      <c r="D126" s="53"/>
      <c r="E126" s="67"/>
      <c r="F126" s="76"/>
      <c r="G126" s="78"/>
      <c r="H126" s="82"/>
      <c r="I126" s="82"/>
      <c r="J126" s="82"/>
    </row>
    <row r="127" spans="1:10" s="83" customFormat="1" ht="60" x14ac:dyDescent="0.25">
      <c r="A127" s="84"/>
      <c r="B127" s="54">
        <v>3</v>
      </c>
      <c r="C127" s="163" t="s">
        <v>83</v>
      </c>
      <c r="D127" s="160" t="s">
        <v>48</v>
      </c>
      <c r="E127" s="164">
        <v>20</v>
      </c>
      <c r="F127" s="162"/>
      <c r="G127" s="161">
        <f t="shared" ref="G127:G150" si="9">F127*E127</f>
        <v>0</v>
      </c>
      <c r="H127" s="82"/>
      <c r="I127" s="82"/>
      <c r="J127" s="82"/>
    </row>
    <row r="128" spans="1:10" s="83" customFormat="1" ht="18" x14ac:dyDescent="0.25">
      <c r="A128" s="84"/>
      <c r="B128" s="54"/>
      <c r="C128" s="80" t="str">
        <f t="shared" ref="C128:C147" si="10">C106</f>
        <v>kanal F1</v>
      </c>
      <c r="D128" s="75" t="s">
        <v>48</v>
      </c>
      <c r="E128" s="67">
        <v>0</v>
      </c>
      <c r="F128" s="76"/>
      <c r="G128" s="78"/>
      <c r="H128" s="82"/>
      <c r="I128" s="82"/>
      <c r="J128" s="82"/>
    </row>
    <row r="129" spans="1:10" s="83" customFormat="1" ht="18" x14ac:dyDescent="0.25">
      <c r="A129" s="84"/>
      <c r="B129" s="54"/>
      <c r="C129" s="80" t="str">
        <f t="shared" si="10"/>
        <v>kanal F2</v>
      </c>
      <c r="D129" s="75" t="s">
        <v>48</v>
      </c>
      <c r="E129" s="67">
        <v>0.5</v>
      </c>
      <c r="F129" s="76"/>
      <c r="G129" s="78"/>
      <c r="H129" s="82"/>
      <c r="I129" s="82"/>
      <c r="J129" s="82"/>
    </row>
    <row r="130" spans="1:10" s="83" customFormat="1" ht="18" x14ac:dyDescent="0.25">
      <c r="A130" s="84"/>
      <c r="B130" s="54"/>
      <c r="C130" s="80" t="str">
        <f t="shared" si="10"/>
        <v>kanal F3</v>
      </c>
      <c r="D130" s="75" t="s">
        <v>48</v>
      </c>
      <c r="E130" s="67">
        <v>2</v>
      </c>
      <c r="F130" s="76"/>
      <c r="G130" s="78"/>
      <c r="H130" s="82"/>
      <c r="I130" s="82"/>
      <c r="J130" s="82"/>
    </row>
    <row r="131" spans="1:10" s="83" customFormat="1" ht="18" x14ac:dyDescent="0.25">
      <c r="A131" s="84"/>
      <c r="B131" s="54"/>
      <c r="C131" s="80" t="str">
        <f t="shared" si="10"/>
        <v>kanal F4</v>
      </c>
      <c r="D131" s="75" t="s">
        <v>48</v>
      </c>
      <c r="E131" s="67">
        <v>2.5</v>
      </c>
      <c r="F131" s="76"/>
      <c r="G131" s="78"/>
      <c r="H131" s="82"/>
      <c r="I131" s="82"/>
      <c r="J131" s="82"/>
    </row>
    <row r="132" spans="1:10" s="83" customFormat="1" ht="18" x14ac:dyDescent="0.25">
      <c r="A132" s="84"/>
      <c r="B132" s="54"/>
      <c r="C132" s="80" t="str">
        <f t="shared" si="10"/>
        <v>kanal F5</v>
      </c>
      <c r="D132" s="75" t="s">
        <v>48</v>
      </c>
      <c r="E132" s="67">
        <v>2</v>
      </c>
      <c r="F132" s="76"/>
      <c r="G132" s="78"/>
      <c r="H132" s="82"/>
      <c r="I132" s="82"/>
      <c r="J132" s="82"/>
    </row>
    <row r="133" spans="1:10" s="83" customFormat="1" ht="18" x14ac:dyDescent="0.25">
      <c r="A133" s="84"/>
      <c r="B133" s="54"/>
      <c r="C133" s="80" t="str">
        <f t="shared" si="10"/>
        <v>kanal F6</v>
      </c>
      <c r="D133" s="75" t="s">
        <v>48</v>
      </c>
      <c r="E133" s="67">
        <v>2</v>
      </c>
      <c r="F133" s="76"/>
      <c r="G133" s="78"/>
      <c r="H133" s="82"/>
      <c r="I133" s="82"/>
      <c r="J133" s="82"/>
    </row>
    <row r="134" spans="1:10" s="83" customFormat="1" ht="18" x14ac:dyDescent="0.25">
      <c r="A134" s="84"/>
      <c r="B134" s="54"/>
      <c r="C134" s="80" t="str">
        <f t="shared" si="10"/>
        <v>kanal F7</v>
      </c>
      <c r="D134" s="75" t="s">
        <v>48</v>
      </c>
      <c r="E134" s="67">
        <v>1</v>
      </c>
      <c r="F134" s="76"/>
      <c r="G134" s="78"/>
      <c r="H134" s="82"/>
      <c r="I134" s="82"/>
      <c r="J134" s="82"/>
    </row>
    <row r="135" spans="1:10" s="83" customFormat="1" ht="18" x14ac:dyDescent="0.25">
      <c r="A135" s="84"/>
      <c r="B135" s="54"/>
      <c r="C135" s="80" t="str">
        <f t="shared" si="10"/>
        <v>kanal F8</v>
      </c>
      <c r="D135" s="75" t="s">
        <v>48</v>
      </c>
      <c r="E135" s="67">
        <v>0.5</v>
      </c>
      <c r="F135" s="76"/>
      <c r="G135" s="78"/>
      <c r="H135" s="82"/>
      <c r="I135" s="82"/>
      <c r="J135" s="82"/>
    </row>
    <row r="136" spans="1:10" s="83" customFormat="1" ht="18" x14ac:dyDescent="0.25">
      <c r="A136" s="84"/>
      <c r="B136" s="54"/>
      <c r="C136" s="80" t="str">
        <f t="shared" si="10"/>
        <v>kanal F9</v>
      </c>
      <c r="D136" s="75" t="s">
        <v>48</v>
      </c>
      <c r="E136" s="67">
        <v>0.5</v>
      </c>
      <c r="F136" s="76"/>
      <c r="G136" s="78"/>
      <c r="H136" s="82"/>
      <c r="I136" s="82"/>
      <c r="J136" s="82"/>
    </row>
    <row r="137" spans="1:10" s="83" customFormat="1" ht="18" x14ac:dyDescent="0.25">
      <c r="A137" s="84"/>
      <c r="B137" s="54"/>
      <c r="C137" s="80" t="str">
        <f t="shared" si="10"/>
        <v>kanal F10</v>
      </c>
      <c r="D137" s="75" t="s">
        <v>48</v>
      </c>
      <c r="E137" s="67">
        <v>1</v>
      </c>
      <c r="F137" s="76"/>
      <c r="G137" s="78"/>
      <c r="H137" s="82"/>
      <c r="I137" s="82"/>
      <c r="J137" s="82"/>
    </row>
    <row r="138" spans="1:10" s="83" customFormat="1" ht="18" x14ac:dyDescent="0.25">
      <c r="A138" s="84"/>
      <c r="B138" s="54"/>
      <c r="C138" s="80" t="str">
        <f t="shared" si="10"/>
        <v>kanal F11</v>
      </c>
      <c r="D138" s="75" t="s">
        <v>48</v>
      </c>
      <c r="E138" s="67">
        <v>3</v>
      </c>
      <c r="F138" s="76"/>
      <c r="G138" s="78"/>
      <c r="H138" s="82"/>
      <c r="I138" s="82"/>
      <c r="J138" s="82"/>
    </row>
    <row r="139" spans="1:10" s="83" customFormat="1" ht="18" x14ac:dyDescent="0.25">
      <c r="A139" s="84"/>
      <c r="B139" s="54"/>
      <c r="C139" s="80" t="str">
        <f t="shared" si="10"/>
        <v>kanal F12</v>
      </c>
      <c r="D139" s="75" t="s">
        <v>48</v>
      </c>
      <c r="E139" s="67">
        <v>1.5</v>
      </c>
      <c r="F139" s="76"/>
      <c r="G139" s="78"/>
      <c r="H139" s="82"/>
      <c r="I139" s="82"/>
      <c r="J139" s="82"/>
    </row>
    <row r="140" spans="1:10" s="83" customFormat="1" ht="18" x14ac:dyDescent="0.25">
      <c r="A140" s="84"/>
      <c r="B140" s="54"/>
      <c r="C140" s="80" t="str">
        <f t="shared" si="10"/>
        <v>kanal F13</v>
      </c>
      <c r="D140" s="75" t="s">
        <v>48</v>
      </c>
      <c r="E140" s="67">
        <v>1</v>
      </c>
      <c r="F140" s="76"/>
      <c r="G140" s="78"/>
      <c r="H140" s="82"/>
      <c r="I140" s="82"/>
      <c r="J140" s="82"/>
    </row>
    <row r="141" spans="1:10" s="83" customFormat="1" ht="18" x14ac:dyDescent="0.25">
      <c r="A141" s="84"/>
      <c r="B141" s="54"/>
      <c r="C141" s="80" t="str">
        <f t="shared" si="10"/>
        <v>kanal F14</v>
      </c>
      <c r="D141" s="75" t="s">
        <v>48</v>
      </c>
      <c r="E141" s="67">
        <v>2</v>
      </c>
      <c r="F141" s="76"/>
      <c r="G141" s="78"/>
      <c r="H141" s="82"/>
      <c r="I141" s="82"/>
      <c r="J141" s="82"/>
    </row>
    <row r="142" spans="1:10" s="83" customFormat="1" ht="18" x14ac:dyDescent="0.25">
      <c r="A142" s="84"/>
      <c r="B142" s="54"/>
      <c r="C142" s="80" t="str">
        <f t="shared" si="10"/>
        <v>kanal F15</v>
      </c>
      <c r="D142" s="75" t="s">
        <v>48</v>
      </c>
      <c r="E142" s="67">
        <v>0</v>
      </c>
      <c r="F142" s="76"/>
      <c r="G142" s="78"/>
      <c r="H142" s="82"/>
      <c r="I142" s="82"/>
      <c r="J142" s="82"/>
    </row>
    <row r="143" spans="1:10" s="83" customFormat="1" ht="18" x14ac:dyDescent="0.25">
      <c r="A143" s="84"/>
      <c r="B143" s="54"/>
      <c r="C143" s="80" t="str">
        <f t="shared" si="10"/>
        <v>kanal F16</v>
      </c>
      <c r="D143" s="75" t="s">
        <v>48</v>
      </c>
      <c r="E143" s="67">
        <v>0</v>
      </c>
      <c r="F143" s="76"/>
      <c r="G143" s="78"/>
      <c r="H143" s="82"/>
      <c r="I143" s="82"/>
      <c r="J143" s="82"/>
    </row>
    <row r="144" spans="1:10" s="83" customFormat="1" ht="18" x14ac:dyDescent="0.25">
      <c r="A144" s="84"/>
      <c r="B144" s="54"/>
      <c r="C144" s="80" t="str">
        <f t="shared" si="10"/>
        <v>kanal F17</v>
      </c>
      <c r="D144" s="75" t="s">
        <v>48</v>
      </c>
      <c r="E144" s="67">
        <v>0</v>
      </c>
      <c r="F144" s="76"/>
      <c r="G144" s="78"/>
      <c r="H144" s="82"/>
      <c r="I144" s="82"/>
      <c r="J144" s="82"/>
    </row>
    <row r="145" spans="1:10" s="83" customFormat="1" ht="18" x14ac:dyDescent="0.25">
      <c r="A145" s="84"/>
      <c r="B145" s="54"/>
      <c r="C145" s="80" t="str">
        <f t="shared" si="10"/>
        <v>kanal F18</v>
      </c>
      <c r="D145" s="75" t="s">
        <v>48</v>
      </c>
      <c r="E145" s="67">
        <v>0.5</v>
      </c>
      <c r="F145" s="76"/>
      <c r="G145" s="78"/>
      <c r="H145" s="82"/>
      <c r="I145" s="82"/>
      <c r="J145" s="82"/>
    </row>
    <row r="146" spans="1:10" s="83" customFormat="1" ht="18" x14ac:dyDescent="0.25">
      <c r="A146" s="84"/>
      <c r="B146" s="54"/>
      <c r="C146" s="80" t="str">
        <f t="shared" si="10"/>
        <v>kanal F19</v>
      </c>
      <c r="D146" s="75" t="s">
        <v>48</v>
      </c>
      <c r="E146" s="67">
        <v>0</v>
      </c>
      <c r="F146" s="76"/>
      <c r="G146" s="78"/>
      <c r="H146" s="82"/>
      <c r="I146" s="82"/>
      <c r="J146" s="82"/>
    </row>
    <row r="147" spans="1:10" s="83" customFormat="1" ht="18" x14ac:dyDescent="0.25">
      <c r="A147" s="84"/>
      <c r="B147" s="54"/>
      <c r="C147" s="80" t="str">
        <f t="shared" si="10"/>
        <v>kanal F20</v>
      </c>
      <c r="D147" s="75" t="s">
        <v>48</v>
      </c>
      <c r="E147" s="67">
        <v>0</v>
      </c>
      <c r="F147" s="76"/>
      <c r="G147" s="78"/>
      <c r="H147" s="82"/>
      <c r="I147" s="82"/>
      <c r="J147" s="82"/>
    </row>
    <row r="148" spans="1:10" s="83" customFormat="1" ht="15" x14ac:dyDescent="0.25">
      <c r="A148" s="84"/>
      <c r="B148" s="54"/>
      <c r="C148" s="80"/>
      <c r="D148" s="75"/>
      <c r="E148" s="67"/>
      <c r="F148" s="76"/>
      <c r="G148" s="78"/>
      <c r="H148" s="82"/>
      <c r="I148" s="82"/>
      <c r="J148" s="82"/>
    </row>
    <row r="149" spans="1:10" s="83" customFormat="1" ht="30" x14ac:dyDescent="0.25">
      <c r="A149" s="84"/>
      <c r="B149" s="54">
        <v>4</v>
      </c>
      <c r="C149" s="73" t="s">
        <v>385</v>
      </c>
      <c r="D149" s="75"/>
      <c r="E149" s="61"/>
      <c r="F149" s="76"/>
      <c r="G149" s="78"/>
      <c r="H149" s="82"/>
      <c r="I149" s="82"/>
      <c r="J149" s="82"/>
    </row>
    <row r="150" spans="1:10" s="83" customFormat="1" ht="15" x14ac:dyDescent="0.25">
      <c r="A150" s="84"/>
      <c r="B150" s="54"/>
      <c r="C150" s="73" t="s">
        <v>387</v>
      </c>
      <c r="D150" s="75" t="s">
        <v>9</v>
      </c>
      <c r="E150" s="61">
        <v>13</v>
      </c>
      <c r="F150" s="76"/>
      <c r="G150" s="78">
        <f t="shared" si="9"/>
        <v>0</v>
      </c>
      <c r="H150" s="82"/>
      <c r="I150" s="82"/>
      <c r="J150" s="82"/>
    </row>
    <row r="151" spans="1:10" s="83" customFormat="1" ht="15" x14ac:dyDescent="0.25">
      <c r="A151" s="84"/>
      <c r="B151" s="54"/>
      <c r="C151" s="73"/>
      <c r="D151" s="75"/>
      <c r="E151" s="61"/>
      <c r="F151" s="76"/>
      <c r="G151" s="78"/>
      <c r="H151" s="82"/>
      <c r="I151" s="82"/>
      <c r="J151" s="82"/>
    </row>
    <row r="152" spans="1:10" s="83" customFormat="1" ht="90" x14ac:dyDescent="0.25">
      <c r="A152" s="84"/>
      <c r="B152" s="54">
        <v>5</v>
      </c>
      <c r="C152" s="73" t="s">
        <v>386</v>
      </c>
      <c r="D152" s="75"/>
      <c r="E152" s="61"/>
      <c r="F152" s="76"/>
      <c r="G152" s="78"/>
      <c r="H152" s="82"/>
      <c r="I152" s="82"/>
      <c r="J152" s="82"/>
    </row>
    <row r="153" spans="1:10" s="83" customFormat="1" ht="18" x14ac:dyDescent="0.25">
      <c r="A153" s="84"/>
      <c r="B153" s="54"/>
      <c r="C153" s="73" t="s">
        <v>387</v>
      </c>
      <c r="D153" s="75" t="s">
        <v>47</v>
      </c>
      <c r="E153" s="61">
        <v>0.5</v>
      </c>
      <c r="F153" s="76"/>
      <c r="G153" s="78">
        <f>F153*E153</f>
        <v>0</v>
      </c>
      <c r="H153" s="82"/>
      <c r="I153" s="82"/>
      <c r="J153" s="82"/>
    </row>
    <row r="154" spans="1:10" s="83" customFormat="1" ht="15" x14ac:dyDescent="0.25">
      <c r="A154" s="84"/>
      <c r="B154" s="54"/>
      <c r="C154" s="73"/>
      <c r="D154" s="75"/>
      <c r="E154" s="61"/>
      <c r="F154" s="76"/>
      <c r="G154" s="78"/>
      <c r="H154" s="82"/>
      <c r="I154" s="82"/>
      <c r="J154" s="82"/>
    </row>
    <row r="155" spans="1:10" s="83" customFormat="1" ht="30" x14ac:dyDescent="0.25">
      <c r="A155" s="84"/>
      <c r="B155" s="54">
        <v>6</v>
      </c>
      <c r="C155" s="73" t="s">
        <v>388</v>
      </c>
      <c r="D155" s="75"/>
      <c r="E155" s="61"/>
      <c r="F155" s="76"/>
      <c r="G155" s="78"/>
      <c r="H155" s="82"/>
      <c r="I155" s="82"/>
      <c r="J155" s="82"/>
    </row>
    <row r="156" spans="1:10" s="83" customFormat="1" ht="15" x14ac:dyDescent="0.25">
      <c r="A156" s="84"/>
      <c r="B156" s="54"/>
      <c r="C156" s="73" t="s">
        <v>390</v>
      </c>
      <c r="D156" s="75" t="s">
        <v>9</v>
      </c>
      <c r="E156" s="61">
        <v>9</v>
      </c>
      <c r="F156" s="76"/>
      <c r="G156" s="78">
        <f t="shared" ref="G156:G161" si="11">F156*E156</f>
        <v>0</v>
      </c>
      <c r="H156" s="82"/>
      <c r="I156" s="82"/>
      <c r="J156" s="82"/>
    </row>
    <row r="157" spans="1:10" s="83" customFormat="1" ht="15" x14ac:dyDescent="0.25">
      <c r="A157" s="84"/>
      <c r="B157" s="54"/>
      <c r="C157" s="73" t="s">
        <v>391</v>
      </c>
      <c r="D157" s="75" t="s">
        <v>9</v>
      </c>
      <c r="E157" s="61">
        <v>9</v>
      </c>
      <c r="F157" s="76"/>
      <c r="G157" s="78">
        <f t="shared" si="11"/>
        <v>0</v>
      </c>
      <c r="H157" s="82"/>
      <c r="I157" s="82"/>
      <c r="J157" s="82"/>
    </row>
    <row r="158" spans="1:10" s="83" customFormat="1" ht="15" x14ac:dyDescent="0.25">
      <c r="A158" s="84"/>
      <c r="B158" s="54"/>
      <c r="C158" s="73"/>
      <c r="D158" s="75"/>
      <c r="E158" s="61"/>
      <c r="F158" s="76"/>
      <c r="G158" s="78"/>
      <c r="H158" s="82"/>
      <c r="I158" s="82"/>
      <c r="J158" s="82"/>
    </row>
    <row r="159" spans="1:10" s="83" customFormat="1" ht="90" x14ac:dyDescent="0.25">
      <c r="A159" s="84"/>
      <c r="B159" s="54">
        <v>7</v>
      </c>
      <c r="C159" s="73" t="s">
        <v>389</v>
      </c>
      <c r="D159" s="75"/>
      <c r="E159" s="61"/>
      <c r="F159" s="76"/>
      <c r="G159" s="78"/>
      <c r="H159" s="82"/>
      <c r="I159" s="82"/>
      <c r="J159" s="82"/>
    </row>
    <row r="160" spans="1:10" s="83" customFormat="1" ht="18" x14ac:dyDescent="0.25">
      <c r="A160" s="84"/>
      <c r="B160" s="54"/>
      <c r="C160" s="73" t="s">
        <v>390</v>
      </c>
      <c r="D160" s="75" t="s">
        <v>47</v>
      </c>
      <c r="E160" s="61">
        <v>0.2</v>
      </c>
      <c r="F160" s="76"/>
      <c r="G160" s="78">
        <f t="shared" si="11"/>
        <v>0</v>
      </c>
      <c r="H160" s="82"/>
      <c r="I160" s="82"/>
      <c r="J160" s="82"/>
    </row>
    <row r="161" spans="1:10" s="83" customFormat="1" ht="18" x14ac:dyDescent="0.25">
      <c r="A161" s="84"/>
      <c r="B161" s="54"/>
      <c r="C161" s="73" t="s">
        <v>391</v>
      </c>
      <c r="D161" s="75" t="s">
        <v>47</v>
      </c>
      <c r="E161" s="61">
        <v>0.3</v>
      </c>
      <c r="F161" s="76"/>
      <c r="G161" s="78">
        <f t="shared" si="11"/>
        <v>0</v>
      </c>
      <c r="H161" s="82"/>
      <c r="I161" s="82"/>
      <c r="J161" s="82"/>
    </row>
    <row r="162" spans="1:10" s="83" customFormat="1" ht="15" x14ac:dyDescent="0.25">
      <c r="A162" s="84"/>
      <c r="B162" s="54"/>
      <c r="C162" s="73"/>
      <c r="D162" s="22"/>
      <c r="E162" s="67"/>
      <c r="F162" s="76"/>
      <c r="G162" s="78"/>
      <c r="H162" s="82"/>
      <c r="I162" s="82"/>
      <c r="J162" s="82"/>
    </row>
    <row r="163" spans="1:10" s="83" customFormat="1" x14ac:dyDescent="0.2">
      <c r="A163" s="84"/>
      <c r="B163" s="17"/>
      <c r="C163" s="16" t="s">
        <v>31</v>
      </c>
      <c r="D163" s="1"/>
      <c r="E163" s="3"/>
      <c r="F163" s="3"/>
      <c r="G163" s="7">
        <f>SUM(G83:G162)</f>
        <v>0</v>
      </c>
      <c r="H163" s="82"/>
      <c r="I163" s="82"/>
      <c r="J163" s="82"/>
    </row>
    <row r="164" spans="1:10" s="83" customFormat="1" ht="15" x14ac:dyDescent="0.25">
      <c r="A164" s="84"/>
      <c r="B164" s="17"/>
      <c r="C164" s="21"/>
      <c r="D164" s="22"/>
      <c r="E164" s="67"/>
      <c r="F164" s="67"/>
      <c r="G164" s="78"/>
      <c r="H164" s="82"/>
      <c r="I164" s="82"/>
      <c r="J164" s="82"/>
    </row>
    <row r="165" spans="1:10" s="83" customFormat="1" ht="15" x14ac:dyDescent="0.25">
      <c r="A165" s="84"/>
      <c r="B165" s="29" t="s">
        <v>4</v>
      </c>
      <c r="C165" s="11" t="s">
        <v>11</v>
      </c>
      <c r="D165" s="82"/>
      <c r="E165" s="2"/>
      <c r="F165" s="2"/>
      <c r="G165" s="78"/>
      <c r="H165" s="82"/>
      <c r="I165" s="82"/>
      <c r="J165" s="82"/>
    </row>
    <row r="166" spans="1:10" s="83" customFormat="1" ht="15" x14ac:dyDescent="0.25">
      <c r="A166" s="84"/>
      <c r="B166" s="55"/>
      <c r="C166" s="11"/>
      <c r="D166" s="82"/>
      <c r="E166" s="2"/>
      <c r="F166" s="2"/>
      <c r="G166" s="78"/>
      <c r="H166" s="82"/>
      <c r="I166" s="82"/>
      <c r="J166" s="82"/>
    </row>
    <row r="167" spans="1:10" s="83" customFormat="1" ht="31.5" customHeight="1" x14ac:dyDescent="0.25">
      <c r="A167" s="84"/>
      <c r="B167" s="54">
        <v>1</v>
      </c>
      <c r="C167" s="163" t="s">
        <v>37</v>
      </c>
      <c r="D167" s="160" t="s">
        <v>19</v>
      </c>
      <c r="E167" s="161">
        <v>165</v>
      </c>
      <c r="F167" s="162"/>
      <c r="G167" s="161">
        <f t="shared" ref="G167" si="12">F167*E167</f>
        <v>0</v>
      </c>
      <c r="H167" s="82"/>
      <c r="I167" s="82"/>
      <c r="J167" s="82"/>
    </row>
    <row r="168" spans="1:10" s="83" customFormat="1" ht="15" x14ac:dyDescent="0.25">
      <c r="A168" s="84"/>
      <c r="B168" s="54"/>
      <c r="C168" s="80" t="str">
        <f>C14</f>
        <v>kanal F1</v>
      </c>
      <c r="D168" s="75" t="s">
        <v>19</v>
      </c>
      <c r="E168" s="78">
        <v>0</v>
      </c>
      <c r="F168" s="76"/>
      <c r="G168" s="78"/>
      <c r="H168" s="82"/>
      <c r="I168" s="82"/>
      <c r="J168" s="82"/>
    </row>
    <row r="169" spans="1:10" s="83" customFormat="1" ht="15" x14ac:dyDescent="0.25">
      <c r="A169" s="84"/>
      <c r="B169" s="54"/>
      <c r="C169" s="80" t="str">
        <f t="shared" ref="C169:C187" si="13">C15</f>
        <v>kanal F2</v>
      </c>
      <c r="D169" s="75" t="s">
        <v>19</v>
      </c>
      <c r="E169" s="78">
        <v>4</v>
      </c>
      <c r="F169" s="76"/>
      <c r="G169" s="78"/>
      <c r="H169" s="82"/>
      <c r="I169" s="82"/>
      <c r="J169" s="82"/>
    </row>
    <row r="170" spans="1:10" s="83" customFormat="1" ht="15" x14ac:dyDescent="0.25">
      <c r="A170" s="84"/>
      <c r="B170" s="54"/>
      <c r="C170" s="80" t="str">
        <f t="shared" si="13"/>
        <v>kanal F3</v>
      </c>
      <c r="D170" s="75" t="s">
        <v>19</v>
      </c>
      <c r="E170" s="78">
        <v>10.5</v>
      </c>
      <c r="F170" s="76"/>
      <c r="G170" s="78"/>
      <c r="H170" s="82"/>
      <c r="I170" s="82"/>
      <c r="J170" s="82"/>
    </row>
    <row r="171" spans="1:10" s="83" customFormat="1" ht="15" x14ac:dyDescent="0.25">
      <c r="A171" s="84"/>
      <c r="B171" s="54"/>
      <c r="C171" s="80" t="str">
        <f t="shared" si="13"/>
        <v>kanal F4</v>
      </c>
      <c r="D171" s="75" t="s">
        <v>19</v>
      </c>
      <c r="E171" s="78">
        <v>7.5</v>
      </c>
      <c r="F171" s="76"/>
      <c r="G171" s="78"/>
      <c r="H171" s="82"/>
      <c r="I171" s="82"/>
      <c r="J171" s="82"/>
    </row>
    <row r="172" spans="1:10" s="83" customFormat="1" ht="15" x14ac:dyDescent="0.25">
      <c r="A172" s="84"/>
      <c r="B172" s="54"/>
      <c r="C172" s="80" t="str">
        <f t="shared" si="13"/>
        <v>kanal F5</v>
      </c>
      <c r="D172" s="75" t="s">
        <v>19</v>
      </c>
      <c r="E172" s="78">
        <v>0</v>
      </c>
      <c r="F172" s="76"/>
      <c r="G172" s="78"/>
      <c r="H172" s="82"/>
      <c r="I172" s="82"/>
      <c r="J172" s="82"/>
    </row>
    <row r="173" spans="1:10" s="83" customFormat="1" ht="15" x14ac:dyDescent="0.25">
      <c r="A173" s="84"/>
      <c r="B173" s="54"/>
      <c r="C173" s="80" t="str">
        <f t="shared" si="13"/>
        <v>kanal F6</v>
      </c>
      <c r="D173" s="75" t="s">
        <v>19</v>
      </c>
      <c r="E173" s="78">
        <v>32</v>
      </c>
      <c r="F173" s="76"/>
      <c r="G173" s="78"/>
      <c r="H173" s="82"/>
      <c r="I173" s="82"/>
      <c r="J173" s="82"/>
    </row>
    <row r="174" spans="1:10" s="83" customFormat="1" ht="15" x14ac:dyDescent="0.25">
      <c r="A174" s="84"/>
      <c r="B174" s="54"/>
      <c r="C174" s="80" t="str">
        <f t="shared" si="13"/>
        <v>kanal F7</v>
      </c>
      <c r="D174" s="75" t="s">
        <v>19</v>
      </c>
      <c r="E174" s="78">
        <v>17.5</v>
      </c>
      <c r="F174" s="76"/>
      <c r="G174" s="78"/>
      <c r="H174" s="82"/>
      <c r="I174" s="82"/>
      <c r="J174" s="82"/>
    </row>
    <row r="175" spans="1:10" s="83" customFormat="1" ht="15" x14ac:dyDescent="0.25">
      <c r="A175" s="84"/>
      <c r="B175" s="54"/>
      <c r="C175" s="80" t="str">
        <f t="shared" si="13"/>
        <v>kanal F8</v>
      </c>
      <c r="D175" s="75" t="s">
        <v>19</v>
      </c>
      <c r="E175" s="78">
        <v>0</v>
      </c>
      <c r="F175" s="76"/>
      <c r="G175" s="78"/>
      <c r="H175" s="82"/>
      <c r="I175" s="82"/>
      <c r="J175" s="82"/>
    </row>
    <row r="176" spans="1:10" s="83" customFormat="1" ht="15" x14ac:dyDescent="0.25">
      <c r="A176" s="84"/>
      <c r="B176" s="54"/>
      <c r="C176" s="80" t="str">
        <f t="shared" si="13"/>
        <v>kanal F9</v>
      </c>
      <c r="D176" s="75" t="s">
        <v>19</v>
      </c>
      <c r="E176" s="78">
        <v>12</v>
      </c>
      <c r="F176" s="76"/>
      <c r="G176" s="78"/>
      <c r="H176" s="82"/>
      <c r="I176" s="82"/>
      <c r="J176" s="82"/>
    </row>
    <row r="177" spans="1:10" s="83" customFormat="1" ht="15" x14ac:dyDescent="0.25">
      <c r="A177" s="84"/>
      <c r="B177" s="54"/>
      <c r="C177" s="80" t="str">
        <f t="shared" si="13"/>
        <v>kanal F10</v>
      </c>
      <c r="D177" s="75" t="s">
        <v>19</v>
      </c>
      <c r="E177" s="78">
        <v>28</v>
      </c>
      <c r="F177" s="76"/>
      <c r="G177" s="78"/>
      <c r="H177" s="82"/>
      <c r="I177" s="82"/>
      <c r="J177" s="82"/>
    </row>
    <row r="178" spans="1:10" s="83" customFormat="1" ht="15" x14ac:dyDescent="0.25">
      <c r="A178" s="84"/>
      <c r="B178" s="54"/>
      <c r="C178" s="80" t="str">
        <f t="shared" si="13"/>
        <v>kanal F11</v>
      </c>
      <c r="D178" s="75" t="s">
        <v>19</v>
      </c>
      <c r="E178" s="78">
        <v>16</v>
      </c>
      <c r="F178" s="76"/>
      <c r="G178" s="78"/>
      <c r="H178" s="82"/>
      <c r="I178" s="82"/>
      <c r="J178" s="82"/>
    </row>
    <row r="179" spans="1:10" s="83" customFormat="1" ht="15" x14ac:dyDescent="0.25">
      <c r="A179" s="84"/>
      <c r="B179" s="54"/>
      <c r="C179" s="80" t="str">
        <f t="shared" si="13"/>
        <v>kanal F12</v>
      </c>
      <c r="D179" s="75" t="s">
        <v>19</v>
      </c>
      <c r="E179" s="78">
        <v>10</v>
      </c>
      <c r="F179" s="76"/>
      <c r="G179" s="78"/>
      <c r="H179" s="82"/>
      <c r="I179" s="82"/>
      <c r="J179" s="82"/>
    </row>
    <row r="180" spans="1:10" s="83" customFormat="1" ht="15" x14ac:dyDescent="0.25">
      <c r="A180" s="84"/>
      <c r="B180" s="54"/>
      <c r="C180" s="80" t="str">
        <f t="shared" si="13"/>
        <v>kanal F13</v>
      </c>
      <c r="D180" s="75" t="s">
        <v>19</v>
      </c>
      <c r="E180" s="78">
        <v>0</v>
      </c>
      <c r="F180" s="76"/>
      <c r="G180" s="78"/>
      <c r="H180" s="82"/>
      <c r="I180" s="82"/>
      <c r="J180" s="82"/>
    </row>
    <row r="181" spans="1:10" s="83" customFormat="1" ht="15" x14ac:dyDescent="0.25">
      <c r="A181" s="84"/>
      <c r="B181" s="54"/>
      <c r="C181" s="80" t="str">
        <f t="shared" si="13"/>
        <v>kanal F14</v>
      </c>
      <c r="D181" s="75" t="s">
        <v>19</v>
      </c>
      <c r="E181" s="78">
        <v>2</v>
      </c>
      <c r="F181" s="76"/>
      <c r="G181" s="78"/>
      <c r="H181" s="82"/>
      <c r="I181" s="82"/>
      <c r="J181" s="82"/>
    </row>
    <row r="182" spans="1:10" s="83" customFormat="1" ht="15" x14ac:dyDescent="0.25">
      <c r="A182" s="84"/>
      <c r="B182" s="54"/>
      <c r="C182" s="80" t="str">
        <f t="shared" si="13"/>
        <v>kanal F15</v>
      </c>
      <c r="D182" s="75" t="s">
        <v>19</v>
      </c>
      <c r="E182" s="78">
        <v>18</v>
      </c>
      <c r="F182" s="76"/>
      <c r="G182" s="78"/>
      <c r="H182" s="82"/>
      <c r="I182" s="82"/>
      <c r="J182" s="82"/>
    </row>
    <row r="183" spans="1:10" s="83" customFormat="1" ht="15" x14ac:dyDescent="0.25">
      <c r="A183" s="84"/>
      <c r="B183" s="54"/>
      <c r="C183" s="80" t="str">
        <f t="shared" si="13"/>
        <v>kanal F16</v>
      </c>
      <c r="D183" s="75" t="s">
        <v>19</v>
      </c>
      <c r="E183" s="78">
        <v>5.5</v>
      </c>
      <c r="F183" s="76"/>
      <c r="G183" s="78"/>
      <c r="H183" s="82"/>
      <c r="I183" s="82"/>
      <c r="J183" s="82"/>
    </row>
    <row r="184" spans="1:10" s="83" customFormat="1" ht="15" x14ac:dyDescent="0.25">
      <c r="A184" s="84"/>
      <c r="B184" s="54"/>
      <c r="C184" s="80" t="str">
        <f t="shared" si="13"/>
        <v>kanal F17</v>
      </c>
      <c r="D184" s="75" t="s">
        <v>19</v>
      </c>
      <c r="E184" s="78">
        <v>2</v>
      </c>
      <c r="F184" s="76"/>
      <c r="G184" s="78"/>
      <c r="H184" s="82"/>
      <c r="I184" s="82"/>
      <c r="J184" s="82"/>
    </row>
    <row r="185" spans="1:10" s="83" customFormat="1" ht="15" x14ac:dyDescent="0.25">
      <c r="A185" s="84"/>
      <c r="B185" s="54"/>
      <c r="C185" s="80" t="str">
        <f t="shared" si="13"/>
        <v>kanal F18</v>
      </c>
      <c r="D185" s="75" t="s">
        <v>19</v>
      </c>
      <c r="E185" s="78">
        <v>0</v>
      </c>
      <c r="F185" s="76"/>
      <c r="G185" s="78"/>
      <c r="H185" s="82"/>
      <c r="I185" s="82"/>
      <c r="J185" s="82"/>
    </row>
    <row r="186" spans="1:10" s="83" customFormat="1" ht="15" x14ac:dyDescent="0.25">
      <c r="A186" s="84"/>
      <c r="B186" s="54"/>
      <c r="C186" s="80" t="str">
        <f t="shared" si="13"/>
        <v>kanal F19</v>
      </c>
      <c r="D186" s="75" t="s">
        <v>19</v>
      </c>
      <c r="E186" s="78">
        <v>0</v>
      </c>
      <c r="F186" s="76"/>
      <c r="G186" s="78"/>
      <c r="H186" s="82"/>
      <c r="I186" s="82"/>
      <c r="J186" s="82"/>
    </row>
    <row r="187" spans="1:10" s="83" customFormat="1" ht="15" x14ac:dyDescent="0.25">
      <c r="A187" s="84"/>
      <c r="B187" s="54"/>
      <c r="C187" s="80" t="str">
        <f t="shared" si="13"/>
        <v>kanal F20</v>
      </c>
      <c r="D187" s="75" t="s">
        <v>19</v>
      </c>
      <c r="E187" s="78">
        <v>0</v>
      </c>
      <c r="F187" s="76"/>
      <c r="G187" s="78"/>
      <c r="H187" s="82"/>
      <c r="I187" s="82"/>
      <c r="J187" s="82"/>
    </row>
    <row r="188" spans="1:10" ht="15" x14ac:dyDescent="0.25">
      <c r="B188" s="54"/>
      <c r="G188" s="78"/>
    </row>
    <row r="189" spans="1:10" ht="90" x14ac:dyDescent="0.25">
      <c r="B189" s="54">
        <v>2</v>
      </c>
      <c r="C189" s="77" t="s">
        <v>68</v>
      </c>
      <c r="D189" s="46"/>
      <c r="E189" s="47"/>
      <c r="F189" s="48"/>
      <c r="G189" s="78"/>
    </row>
    <row r="190" spans="1:10" ht="18" x14ac:dyDescent="0.25">
      <c r="B190" s="54"/>
      <c r="C190" s="159" t="s">
        <v>468</v>
      </c>
      <c r="D190" s="160" t="s">
        <v>47</v>
      </c>
      <c r="E190" s="161">
        <v>1307.7</v>
      </c>
      <c r="F190" s="162"/>
      <c r="G190" s="161">
        <f t="shared" ref="G190" si="14">F190*E190</f>
        <v>0</v>
      </c>
    </row>
    <row r="191" spans="1:10" ht="18" x14ac:dyDescent="0.25">
      <c r="B191" s="54"/>
      <c r="C191" s="80" t="str">
        <f t="shared" ref="C191:C210" si="15">C128</f>
        <v>kanal F1</v>
      </c>
      <c r="D191" s="75" t="s">
        <v>47</v>
      </c>
      <c r="E191" s="78">
        <v>0</v>
      </c>
      <c r="F191" s="64"/>
      <c r="G191" s="61"/>
    </row>
    <row r="192" spans="1:10" ht="18" x14ac:dyDescent="0.25">
      <c r="B192" s="54"/>
      <c r="C192" s="80" t="str">
        <f t="shared" si="15"/>
        <v>kanal F2</v>
      </c>
      <c r="D192" s="75" t="s">
        <v>47</v>
      </c>
      <c r="E192" s="78">
        <v>80.099999999999994</v>
      </c>
      <c r="F192" s="64"/>
      <c r="G192" s="61"/>
    </row>
    <row r="193" spans="2:7" ht="18" x14ac:dyDescent="0.25">
      <c r="B193" s="54"/>
      <c r="C193" s="80" t="str">
        <f t="shared" si="15"/>
        <v>kanal F3</v>
      </c>
      <c r="D193" s="75" t="s">
        <v>47</v>
      </c>
      <c r="E193" s="78">
        <v>141.30000000000001</v>
      </c>
      <c r="F193" s="64"/>
      <c r="G193" s="61"/>
    </row>
    <row r="194" spans="2:7" ht="18" x14ac:dyDescent="0.25">
      <c r="B194" s="54"/>
      <c r="C194" s="80" t="str">
        <f t="shared" si="15"/>
        <v>kanal F4</v>
      </c>
      <c r="D194" s="75" t="s">
        <v>47</v>
      </c>
      <c r="E194" s="78">
        <v>151.19999999999999</v>
      </c>
      <c r="F194" s="64"/>
      <c r="G194" s="61"/>
    </row>
    <row r="195" spans="2:7" ht="18" x14ac:dyDescent="0.25">
      <c r="B195" s="54"/>
      <c r="C195" s="80" t="str">
        <f t="shared" si="15"/>
        <v>kanal F5</v>
      </c>
      <c r="D195" s="75" t="s">
        <v>47</v>
      </c>
      <c r="E195" s="78">
        <v>113.4</v>
      </c>
      <c r="F195" s="64"/>
      <c r="G195" s="61"/>
    </row>
    <row r="196" spans="2:7" ht="18" x14ac:dyDescent="0.25">
      <c r="B196" s="54"/>
      <c r="C196" s="80" t="str">
        <f t="shared" si="15"/>
        <v>kanal F6</v>
      </c>
      <c r="D196" s="75" t="s">
        <v>47</v>
      </c>
      <c r="E196" s="78">
        <v>146.69999999999999</v>
      </c>
      <c r="F196" s="64"/>
      <c r="G196" s="61"/>
    </row>
    <row r="197" spans="2:7" ht="18" x14ac:dyDescent="0.25">
      <c r="B197" s="54"/>
      <c r="C197" s="80" t="str">
        <f t="shared" si="15"/>
        <v>kanal F7</v>
      </c>
      <c r="D197" s="75" t="s">
        <v>47</v>
      </c>
      <c r="E197" s="78">
        <v>62.1</v>
      </c>
      <c r="F197" s="64"/>
      <c r="G197" s="61"/>
    </row>
    <row r="198" spans="2:7" ht="18" x14ac:dyDescent="0.25">
      <c r="B198" s="54"/>
      <c r="C198" s="80" t="str">
        <f t="shared" si="15"/>
        <v>kanal F8</v>
      </c>
      <c r="D198" s="75" t="s">
        <v>47</v>
      </c>
      <c r="E198" s="78">
        <v>7.2</v>
      </c>
      <c r="F198" s="64"/>
      <c r="G198" s="61"/>
    </row>
    <row r="199" spans="2:7" ht="18" x14ac:dyDescent="0.25">
      <c r="B199" s="54"/>
      <c r="C199" s="80" t="str">
        <f t="shared" si="15"/>
        <v>kanal F9</v>
      </c>
      <c r="D199" s="75" t="s">
        <v>47</v>
      </c>
      <c r="E199" s="78">
        <v>86.4</v>
      </c>
      <c r="F199" s="64"/>
      <c r="G199" s="61"/>
    </row>
    <row r="200" spans="2:7" ht="18" x14ac:dyDescent="0.25">
      <c r="B200" s="54"/>
      <c r="C200" s="80" t="str">
        <f t="shared" si="15"/>
        <v>kanal F10</v>
      </c>
      <c r="D200" s="75" t="s">
        <v>47</v>
      </c>
      <c r="E200" s="78">
        <v>49.5</v>
      </c>
      <c r="F200" s="64"/>
      <c r="G200" s="61"/>
    </row>
    <row r="201" spans="2:7" ht="18" x14ac:dyDescent="0.25">
      <c r="B201" s="54"/>
      <c r="C201" s="80" t="str">
        <f t="shared" si="15"/>
        <v>kanal F11</v>
      </c>
      <c r="D201" s="75" t="s">
        <v>47</v>
      </c>
      <c r="E201" s="78">
        <v>251.1</v>
      </c>
      <c r="F201" s="64"/>
      <c r="G201" s="61"/>
    </row>
    <row r="202" spans="2:7" ht="18" x14ac:dyDescent="0.25">
      <c r="B202" s="54"/>
      <c r="C202" s="80" t="str">
        <f t="shared" si="15"/>
        <v>kanal F12</v>
      </c>
      <c r="D202" s="75" t="s">
        <v>47</v>
      </c>
      <c r="E202" s="78">
        <v>81</v>
      </c>
      <c r="F202" s="64"/>
      <c r="G202" s="61"/>
    </row>
    <row r="203" spans="2:7" ht="18" x14ac:dyDescent="0.25">
      <c r="B203" s="54"/>
      <c r="C203" s="80" t="str">
        <f t="shared" si="15"/>
        <v>kanal F13</v>
      </c>
      <c r="D203" s="75" t="s">
        <v>47</v>
      </c>
      <c r="E203" s="78">
        <v>22.5</v>
      </c>
      <c r="F203" s="64"/>
      <c r="G203" s="61"/>
    </row>
    <row r="204" spans="2:7" ht="18" x14ac:dyDescent="0.25">
      <c r="B204" s="54"/>
      <c r="C204" s="80" t="str">
        <f t="shared" si="15"/>
        <v>kanal F14</v>
      </c>
      <c r="D204" s="75" t="s">
        <v>47</v>
      </c>
      <c r="E204" s="78">
        <v>61.2</v>
      </c>
      <c r="F204" s="64"/>
      <c r="G204" s="61"/>
    </row>
    <row r="205" spans="2:7" ht="18" x14ac:dyDescent="0.25">
      <c r="B205" s="54"/>
      <c r="C205" s="80" t="str">
        <f t="shared" si="15"/>
        <v>kanal F15</v>
      </c>
      <c r="D205" s="75" t="s">
        <v>47</v>
      </c>
      <c r="E205" s="78">
        <v>0</v>
      </c>
      <c r="F205" s="64"/>
      <c r="G205" s="61"/>
    </row>
    <row r="206" spans="2:7" ht="18" x14ac:dyDescent="0.25">
      <c r="B206" s="54"/>
      <c r="C206" s="80" t="str">
        <f t="shared" si="15"/>
        <v>kanal F16</v>
      </c>
      <c r="D206" s="75" t="s">
        <v>47</v>
      </c>
      <c r="E206" s="78">
        <v>0</v>
      </c>
      <c r="F206" s="64"/>
      <c r="G206" s="61"/>
    </row>
    <row r="207" spans="2:7" ht="18" x14ac:dyDescent="0.25">
      <c r="B207" s="54"/>
      <c r="C207" s="80" t="str">
        <f t="shared" si="15"/>
        <v>kanal F17</v>
      </c>
      <c r="D207" s="75" t="s">
        <v>47</v>
      </c>
      <c r="E207" s="78">
        <v>0</v>
      </c>
      <c r="F207" s="64"/>
      <c r="G207" s="61"/>
    </row>
    <row r="208" spans="2:7" ht="18" x14ac:dyDescent="0.25">
      <c r="B208" s="54"/>
      <c r="C208" s="80" t="str">
        <f t="shared" si="15"/>
        <v>kanal F18</v>
      </c>
      <c r="D208" s="75" t="s">
        <v>47</v>
      </c>
      <c r="E208" s="78">
        <v>54</v>
      </c>
      <c r="F208" s="64"/>
      <c r="G208" s="61"/>
    </row>
    <row r="209" spans="2:8" ht="18" x14ac:dyDescent="0.25">
      <c r="B209" s="54"/>
      <c r="C209" s="80" t="str">
        <f t="shared" si="15"/>
        <v>kanal F19</v>
      </c>
      <c r="D209" s="75" t="s">
        <v>47</v>
      </c>
      <c r="E209" s="78">
        <v>0</v>
      </c>
      <c r="F209" s="64"/>
      <c r="G209" s="61"/>
    </row>
    <row r="210" spans="2:8" ht="18" x14ac:dyDescent="0.25">
      <c r="B210" s="54"/>
      <c r="C210" s="80" t="str">
        <f t="shared" si="15"/>
        <v>kanal F20</v>
      </c>
      <c r="D210" s="75" t="s">
        <v>47</v>
      </c>
      <c r="E210" s="78">
        <v>0</v>
      </c>
      <c r="F210" s="64"/>
      <c r="G210" s="61"/>
    </row>
    <row r="211" spans="2:8" ht="15" x14ac:dyDescent="0.25">
      <c r="B211" s="54"/>
      <c r="C211" s="45"/>
      <c r="D211" s="75"/>
      <c r="E211" s="78"/>
      <c r="F211" s="76"/>
      <c r="G211" s="78"/>
      <c r="H211" s="83"/>
    </row>
    <row r="212" spans="2:8" ht="18" x14ac:dyDescent="0.25">
      <c r="B212" s="54"/>
      <c r="C212" s="159" t="s">
        <v>50</v>
      </c>
      <c r="D212" s="160" t="s">
        <v>47</v>
      </c>
      <c r="E212" s="161">
        <v>145.30000000000001</v>
      </c>
      <c r="F212" s="162"/>
      <c r="G212" s="161">
        <f t="shared" ref="G212" si="16">F212*E212</f>
        <v>0</v>
      </c>
      <c r="H212" s="83"/>
    </row>
    <row r="213" spans="2:8" ht="18" x14ac:dyDescent="0.25">
      <c r="B213" s="54"/>
      <c r="C213" s="80" t="str">
        <f>C191</f>
        <v>kanal F1</v>
      </c>
      <c r="D213" s="75" t="s">
        <v>47</v>
      </c>
      <c r="E213" s="78">
        <v>0</v>
      </c>
      <c r="F213" s="64"/>
      <c r="G213" s="61"/>
      <c r="H213" s="83"/>
    </row>
    <row r="214" spans="2:8" ht="18" x14ac:dyDescent="0.25">
      <c r="B214" s="54"/>
      <c r="C214" s="80" t="str">
        <f t="shared" ref="C214:C232" si="17">C192</f>
        <v>kanal F2</v>
      </c>
      <c r="D214" s="75" t="s">
        <v>47</v>
      </c>
      <c r="E214" s="78">
        <v>8.9000000000000057</v>
      </c>
      <c r="F214" s="64"/>
      <c r="G214" s="61"/>
      <c r="H214" s="83"/>
    </row>
    <row r="215" spans="2:8" ht="18" x14ac:dyDescent="0.25">
      <c r="B215" s="54"/>
      <c r="C215" s="80" t="str">
        <f t="shared" si="17"/>
        <v>kanal F3</v>
      </c>
      <c r="D215" s="75" t="s">
        <v>47</v>
      </c>
      <c r="E215" s="78">
        <v>15.699999999999989</v>
      </c>
      <c r="F215" s="64"/>
      <c r="G215" s="61"/>
      <c r="H215" s="83"/>
    </row>
    <row r="216" spans="2:8" ht="18" x14ac:dyDescent="0.25">
      <c r="B216" s="54"/>
      <c r="C216" s="80" t="str">
        <f t="shared" si="17"/>
        <v>kanal F4</v>
      </c>
      <c r="D216" s="75" t="s">
        <v>47</v>
      </c>
      <c r="E216" s="78">
        <v>16.800000000000011</v>
      </c>
      <c r="F216" s="64"/>
      <c r="G216" s="61"/>
      <c r="H216" s="83"/>
    </row>
    <row r="217" spans="2:8" ht="18" x14ac:dyDescent="0.25">
      <c r="B217" s="54"/>
      <c r="C217" s="80" t="str">
        <f t="shared" si="17"/>
        <v>kanal F5</v>
      </c>
      <c r="D217" s="75" t="s">
        <v>47</v>
      </c>
      <c r="E217" s="78">
        <v>12.599999999999994</v>
      </c>
      <c r="F217" s="64"/>
      <c r="G217" s="61"/>
      <c r="H217" s="83"/>
    </row>
    <row r="218" spans="2:8" ht="18" x14ac:dyDescent="0.25">
      <c r="B218" s="54"/>
      <c r="C218" s="80" t="str">
        <f t="shared" si="17"/>
        <v>kanal F6</v>
      </c>
      <c r="D218" s="75" t="s">
        <v>47</v>
      </c>
      <c r="E218" s="78">
        <v>16.300000000000011</v>
      </c>
      <c r="F218" s="64"/>
      <c r="G218" s="61"/>
      <c r="H218" s="83"/>
    </row>
    <row r="219" spans="2:8" ht="18" x14ac:dyDescent="0.25">
      <c r="B219" s="54"/>
      <c r="C219" s="80" t="str">
        <f t="shared" si="17"/>
        <v>kanal F7</v>
      </c>
      <c r="D219" s="75" t="s">
        <v>47</v>
      </c>
      <c r="E219" s="78">
        <v>6.8999999999999986</v>
      </c>
      <c r="F219" s="64"/>
      <c r="G219" s="61"/>
      <c r="H219" s="83"/>
    </row>
    <row r="220" spans="2:8" ht="18" x14ac:dyDescent="0.25">
      <c r="B220" s="54"/>
      <c r="C220" s="80" t="str">
        <f t="shared" si="17"/>
        <v>kanal F8</v>
      </c>
      <c r="D220" s="75" t="s">
        <v>47</v>
      </c>
      <c r="E220" s="78">
        <v>0.79999999999999982</v>
      </c>
      <c r="F220" s="64"/>
      <c r="G220" s="61"/>
      <c r="H220" s="83"/>
    </row>
    <row r="221" spans="2:8" ht="18" x14ac:dyDescent="0.25">
      <c r="B221" s="54"/>
      <c r="C221" s="80" t="str">
        <f t="shared" si="17"/>
        <v>kanal F9</v>
      </c>
      <c r="D221" s="75" t="s">
        <v>47</v>
      </c>
      <c r="E221" s="78">
        <v>9.5999999999999943</v>
      </c>
      <c r="F221" s="64"/>
      <c r="G221" s="61"/>
      <c r="H221" s="83"/>
    </row>
    <row r="222" spans="2:8" ht="18" x14ac:dyDescent="0.25">
      <c r="B222" s="54"/>
      <c r="C222" s="80" t="str">
        <f t="shared" si="17"/>
        <v>kanal F10</v>
      </c>
      <c r="D222" s="75" t="s">
        <v>47</v>
      </c>
      <c r="E222" s="78">
        <v>5.5</v>
      </c>
      <c r="F222" s="64"/>
      <c r="G222" s="61"/>
      <c r="H222" s="83"/>
    </row>
    <row r="223" spans="2:8" ht="18" x14ac:dyDescent="0.25">
      <c r="B223" s="54"/>
      <c r="C223" s="80" t="str">
        <f t="shared" si="17"/>
        <v>kanal F11</v>
      </c>
      <c r="D223" s="75" t="s">
        <v>47</v>
      </c>
      <c r="E223" s="78">
        <v>27.900000000000006</v>
      </c>
      <c r="F223" s="64"/>
      <c r="G223" s="61"/>
      <c r="H223" s="83"/>
    </row>
    <row r="224" spans="2:8" ht="18" x14ac:dyDescent="0.25">
      <c r="B224" s="54"/>
      <c r="C224" s="80" t="str">
        <f t="shared" si="17"/>
        <v>kanal F12</v>
      </c>
      <c r="D224" s="75" t="s">
        <v>47</v>
      </c>
      <c r="E224" s="78">
        <v>9</v>
      </c>
      <c r="F224" s="64"/>
      <c r="G224" s="61"/>
      <c r="H224" s="83"/>
    </row>
    <row r="225" spans="2:8" ht="18" x14ac:dyDescent="0.25">
      <c r="B225" s="54"/>
      <c r="C225" s="80" t="str">
        <f t="shared" si="17"/>
        <v>kanal F13</v>
      </c>
      <c r="D225" s="75" t="s">
        <v>47</v>
      </c>
      <c r="E225" s="78">
        <v>2.5</v>
      </c>
      <c r="F225" s="64"/>
      <c r="G225" s="61"/>
      <c r="H225" s="83"/>
    </row>
    <row r="226" spans="2:8" ht="18" x14ac:dyDescent="0.25">
      <c r="B226" s="54"/>
      <c r="C226" s="80" t="str">
        <f t="shared" si="17"/>
        <v>kanal F14</v>
      </c>
      <c r="D226" s="75" t="s">
        <v>47</v>
      </c>
      <c r="E226" s="78">
        <v>6.7999999999999972</v>
      </c>
      <c r="F226" s="64"/>
      <c r="G226" s="61"/>
      <c r="H226" s="83"/>
    </row>
    <row r="227" spans="2:8" ht="18" x14ac:dyDescent="0.25">
      <c r="B227" s="54"/>
      <c r="C227" s="80" t="str">
        <f t="shared" si="17"/>
        <v>kanal F15</v>
      </c>
      <c r="D227" s="75" t="s">
        <v>47</v>
      </c>
      <c r="E227" s="78">
        <v>0</v>
      </c>
      <c r="F227" s="64"/>
      <c r="G227" s="61"/>
      <c r="H227" s="83"/>
    </row>
    <row r="228" spans="2:8" ht="18" x14ac:dyDescent="0.25">
      <c r="B228" s="54"/>
      <c r="C228" s="80" t="str">
        <f t="shared" si="17"/>
        <v>kanal F16</v>
      </c>
      <c r="D228" s="75" t="s">
        <v>47</v>
      </c>
      <c r="E228" s="78">
        <v>0</v>
      </c>
      <c r="F228" s="64"/>
      <c r="G228" s="61"/>
      <c r="H228" s="83"/>
    </row>
    <row r="229" spans="2:8" ht="18" x14ac:dyDescent="0.25">
      <c r="B229" s="54"/>
      <c r="C229" s="80" t="str">
        <f t="shared" si="17"/>
        <v>kanal F17</v>
      </c>
      <c r="D229" s="75" t="s">
        <v>47</v>
      </c>
      <c r="E229" s="78">
        <v>0</v>
      </c>
      <c r="F229" s="64"/>
      <c r="G229" s="61"/>
      <c r="H229" s="83"/>
    </row>
    <row r="230" spans="2:8" ht="18" x14ac:dyDescent="0.25">
      <c r="B230" s="54"/>
      <c r="C230" s="80" t="str">
        <f t="shared" si="17"/>
        <v>kanal F18</v>
      </c>
      <c r="D230" s="75" t="s">
        <v>47</v>
      </c>
      <c r="E230" s="78">
        <v>6</v>
      </c>
      <c r="F230" s="64"/>
      <c r="G230" s="61"/>
      <c r="H230" s="83"/>
    </row>
    <row r="231" spans="2:8" ht="18" x14ac:dyDescent="0.25">
      <c r="B231" s="54"/>
      <c r="C231" s="80" t="str">
        <f t="shared" si="17"/>
        <v>kanal F19</v>
      </c>
      <c r="D231" s="75" t="s">
        <v>47</v>
      </c>
      <c r="E231" s="78">
        <v>0</v>
      </c>
      <c r="F231" s="64"/>
      <c r="G231" s="61"/>
      <c r="H231" s="83"/>
    </row>
    <row r="232" spans="2:8" ht="18" x14ac:dyDescent="0.25">
      <c r="B232" s="54"/>
      <c r="C232" s="80" t="str">
        <f t="shared" si="17"/>
        <v>kanal F20</v>
      </c>
      <c r="D232" s="75" t="s">
        <v>47</v>
      </c>
      <c r="E232" s="78">
        <v>0</v>
      </c>
      <c r="F232" s="64"/>
      <c r="G232" s="61"/>
      <c r="H232" s="83"/>
    </row>
    <row r="233" spans="2:8" ht="15" x14ac:dyDescent="0.25">
      <c r="B233" s="54"/>
      <c r="C233" s="77"/>
      <c r="D233" s="75"/>
      <c r="E233" s="78"/>
      <c r="F233" s="76"/>
      <c r="G233" s="78"/>
      <c r="H233" s="83"/>
    </row>
    <row r="234" spans="2:8" ht="60" x14ac:dyDescent="0.25">
      <c r="B234" s="54">
        <v>3</v>
      </c>
      <c r="C234" s="77" t="s">
        <v>263</v>
      </c>
      <c r="D234" s="75"/>
      <c r="E234" s="78"/>
      <c r="F234" s="76"/>
      <c r="G234" s="78"/>
      <c r="H234" s="83"/>
    </row>
    <row r="235" spans="2:8" ht="18" x14ac:dyDescent="0.25">
      <c r="B235" s="54"/>
      <c r="C235" s="159" t="s">
        <v>511</v>
      </c>
      <c r="D235" s="160" t="s">
        <v>47</v>
      </c>
      <c r="E235" s="161">
        <v>739.2</v>
      </c>
      <c r="F235" s="165"/>
      <c r="G235" s="161">
        <f t="shared" ref="G235" si="18">F235*E235</f>
        <v>0</v>
      </c>
      <c r="H235" s="83"/>
    </row>
    <row r="236" spans="2:8" ht="18" x14ac:dyDescent="0.25">
      <c r="B236" s="54"/>
      <c r="C236" s="80" t="str">
        <f t="shared" ref="C236:C255" si="19">C14</f>
        <v>kanal F1</v>
      </c>
      <c r="D236" s="75" t="s">
        <v>47</v>
      </c>
      <c r="E236" s="78">
        <v>0</v>
      </c>
      <c r="F236" s="36"/>
      <c r="G236" s="61"/>
      <c r="H236" s="83"/>
    </row>
    <row r="237" spans="2:8" ht="18" x14ac:dyDescent="0.25">
      <c r="B237" s="54"/>
      <c r="C237" s="80" t="str">
        <f t="shared" si="19"/>
        <v>kanal F2</v>
      </c>
      <c r="D237" s="75" t="s">
        <v>47</v>
      </c>
      <c r="E237" s="78">
        <v>14.9</v>
      </c>
      <c r="F237" s="36"/>
      <c r="G237" s="61"/>
      <c r="H237" s="83"/>
    </row>
    <row r="238" spans="2:8" ht="18" x14ac:dyDescent="0.25">
      <c r="B238" s="54"/>
      <c r="C238" s="80" t="str">
        <f t="shared" si="19"/>
        <v>kanal F3</v>
      </c>
      <c r="D238" s="75" t="s">
        <v>47</v>
      </c>
      <c r="E238" s="78">
        <v>38.700000000000003</v>
      </c>
      <c r="F238" s="36"/>
      <c r="G238" s="61"/>
      <c r="H238" s="83"/>
    </row>
    <row r="239" spans="2:8" ht="18" x14ac:dyDescent="0.25">
      <c r="B239" s="54"/>
      <c r="C239" s="80" t="str">
        <f t="shared" si="19"/>
        <v>kanal F4</v>
      </c>
      <c r="D239" s="75" t="s">
        <v>47</v>
      </c>
      <c r="E239" s="78">
        <v>28.4</v>
      </c>
      <c r="F239" s="36"/>
      <c r="G239" s="61"/>
      <c r="H239" s="83"/>
    </row>
    <row r="240" spans="2:8" ht="18" x14ac:dyDescent="0.25">
      <c r="B240" s="54"/>
      <c r="C240" s="80" t="str">
        <f t="shared" si="19"/>
        <v>kanal F5</v>
      </c>
      <c r="D240" s="75" t="s">
        <v>47</v>
      </c>
      <c r="E240" s="78">
        <v>0</v>
      </c>
      <c r="F240" s="36"/>
      <c r="G240" s="61"/>
      <c r="H240" s="83"/>
    </row>
    <row r="241" spans="2:8" ht="18" x14ac:dyDescent="0.25">
      <c r="B241" s="54"/>
      <c r="C241" s="80" t="str">
        <f t="shared" si="19"/>
        <v>kanal F6</v>
      </c>
      <c r="D241" s="75" t="s">
        <v>47</v>
      </c>
      <c r="E241" s="78">
        <v>118.8</v>
      </c>
      <c r="F241" s="36"/>
      <c r="G241" s="61"/>
      <c r="H241" s="83"/>
    </row>
    <row r="242" spans="2:8" ht="18" x14ac:dyDescent="0.25">
      <c r="B242" s="54"/>
      <c r="C242" s="80" t="str">
        <f t="shared" si="19"/>
        <v>kanal F7</v>
      </c>
      <c r="D242" s="75" t="s">
        <v>47</v>
      </c>
      <c r="E242" s="78">
        <v>63.9</v>
      </c>
      <c r="F242" s="36"/>
      <c r="G242" s="61"/>
      <c r="H242" s="83"/>
    </row>
    <row r="243" spans="2:8" ht="18" x14ac:dyDescent="0.25">
      <c r="B243" s="54"/>
      <c r="C243" s="80" t="str">
        <f t="shared" si="19"/>
        <v>kanal F8</v>
      </c>
      <c r="D243" s="75" t="s">
        <v>47</v>
      </c>
      <c r="E243" s="78">
        <v>63.9</v>
      </c>
      <c r="F243" s="36"/>
      <c r="G243" s="61"/>
      <c r="H243" s="83"/>
    </row>
    <row r="244" spans="2:8" ht="18" x14ac:dyDescent="0.25">
      <c r="B244" s="54"/>
      <c r="C244" s="80" t="str">
        <f t="shared" si="19"/>
        <v>kanal F9</v>
      </c>
      <c r="D244" s="75" t="s">
        <v>47</v>
      </c>
      <c r="E244" s="78">
        <v>45</v>
      </c>
      <c r="F244" s="36"/>
      <c r="G244" s="61"/>
      <c r="H244" s="83"/>
    </row>
    <row r="245" spans="2:8" ht="18" x14ac:dyDescent="0.25">
      <c r="B245" s="54"/>
      <c r="C245" s="80" t="str">
        <f t="shared" si="19"/>
        <v>kanal F10</v>
      </c>
      <c r="D245" s="75" t="s">
        <v>47</v>
      </c>
      <c r="E245" s="78">
        <v>104</v>
      </c>
      <c r="F245" s="36"/>
      <c r="G245" s="61"/>
      <c r="H245" s="83"/>
    </row>
    <row r="246" spans="2:8" ht="18" x14ac:dyDescent="0.25">
      <c r="B246" s="54"/>
      <c r="C246" s="80" t="str">
        <f t="shared" si="19"/>
        <v>kanal F11</v>
      </c>
      <c r="D246" s="75" t="s">
        <v>47</v>
      </c>
      <c r="E246" s="78">
        <v>59.4</v>
      </c>
      <c r="F246" s="36"/>
      <c r="G246" s="61"/>
      <c r="H246" s="83"/>
    </row>
    <row r="247" spans="2:8" ht="18" x14ac:dyDescent="0.25">
      <c r="B247" s="54"/>
      <c r="C247" s="80" t="str">
        <f t="shared" si="19"/>
        <v>kanal F12</v>
      </c>
      <c r="D247" s="75" t="s">
        <v>47</v>
      </c>
      <c r="E247" s="78">
        <v>36.5</v>
      </c>
      <c r="F247" s="36"/>
      <c r="G247" s="61"/>
      <c r="H247" s="83"/>
    </row>
    <row r="248" spans="2:8" ht="18" x14ac:dyDescent="0.25">
      <c r="B248" s="54"/>
      <c r="C248" s="80" t="str">
        <f t="shared" si="19"/>
        <v>kanal F13</v>
      </c>
      <c r="D248" s="75" t="s">
        <v>47</v>
      </c>
      <c r="E248" s="78">
        <v>0</v>
      </c>
      <c r="F248" s="36"/>
      <c r="G248" s="61"/>
      <c r="H248" s="83"/>
    </row>
    <row r="249" spans="2:8" ht="18" x14ac:dyDescent="0.25">
      <c r="B249" s="54"/>
      <c r="C249" s="80" t="str">
        <f t="shared" si="19"/>
        <v>kanal F14</v>
      </c>
      <c r="D249" s="75" t="s">
        <v>47</v>
      </c>
      <c r="E249" s="78">
        <v>7.2</v>
      </c>
      <c r="F249" s="36"/>
      <c r="G249" s="61"/>
      <c r="H249" s="83"/>
    </row>
    <row r="250" spans="2:8" ht="18" x14ac:dyDescent="0.25">
      <c r="B250" s="54"/>
      <c r="C250" s="80" t="str">
        <f t="shared" si="19"/>
        <v>kanal F15</v>
      </c>
      <c r="D250" s="75" t="s">
        <v>47</v>
      </c>
      <c r="E250" s="78">
        <v>87.3</v>
      </c>
      <c r="F250" s="36"/>
      <c r="G250" s="61"/>
      <c r="H250" s="83"/>
    </row>
    <row r="251" spans="2:8" ht="18" x14ac:dyDescent="0.25">
      <c r="B251" s="54"/>
      <c r="C251" s="80" t="str">
        <f t="shared" si="19"/>
        <v>kanal F16</v>
      </c>
      <c r="D251" s="75" t="s">
        <v>47</v>
      </c>
      <c r="E251" s="78">
        <v>19.399999999999999</v>
      </c>
      <c r="F251" s="36"/>
      <c r="G251" s="61"/>
      <c r="H251" s="83"/>
    </row>
    <row r="252" spans="2:8" ht="18" x14ac:dyDescent="0.25">
      <c r="B252" s="54"/>
      <c r="C252" s="80" t="str">
        <f t="shared" si="19"/>
        <v>kanal F17</v>
      </c>
      <c r="D252" s="75" t="s">
        <v>47</v>
      </c>
      <c r="E252" s="78">
        <v>7.2</v>
      </c>
      <c r="F252" s="36"/>
      <c r="G252" s="61"/>
      <c r="H252" s="83"/>
    </row>
    <row r="253" spans="2:8" ht="18" x14ac:dyDescent="0.25">
      <c r="B253" s="54"/>
      <c r="C253" s="80" t="str">
        <f t="shared" si="19"/>
        <v>kanal F18</v>
      </c>
      <c r="D253" s="75" t="s">
        <v>47</v>
      </c>
      <c r="E253" s="78">
        <v>0</v>
      </c>
      <c r="F253" s="36"/>
      <c r="G253" s="61"/>
      <c r="H253" s="83"/>
    </row>
    <row r="254" spans="2:8" ht="18" x14ac:dyDescent="0.25">
      <c r="B254" s="54"/>
      <c r="C254" s="80" t="str">
        <f t="shared" si="19"/>
        <v>kanal F19</v>
      </c>
      <c r="D254" s="75" t="s">
        <v>47</v>
      </c>
      <c r="E254" s="78">
        <v>44.6</v>
      </c>
      <c r="F254" s="36"/>
      <c r="G254" s="61"/>
      <c r="H254" s="83"/>
    </row>
    <row r="255" spans="2:8" ht="18" x14ac:dyDescent="0.25">
      <c r="B255" s="54"/>
      <c r="C255" s="80" t="str">
        <f t="shared" si="19"/>
        <v>kanal F20</v>
      </c>
      <c r="D255" s="75" t="s">
        <v>47</v>
      </c>
      <c r="E255" s="78">
        <v>0</v>
      </c>
      <c r="F255" s="36"/>
      <c r="G255" s="61"/>
      <c r="H255" s="83"/>
    </row>
    <row r="256" spans="2:8" ht="15" x14ac:dyDescent="0.25">
      <c r="B256" s="54"/>
      <c r="C256" s="45"/>
      <c r="D256" s="75"/>
      <c r="E256" s="78"/>
      <c r="F256" s="36"/>
      <c r="G256" s="78"/>
      <c r="H256" s="83"/>
    </row>
    <row r="257" spans="2:8" ht="18" x14ac:dyDescent="0.25">
      <c r="B257" s="54"/>
      <c r="C257" s="159" t="s">
        <v>50</v>
      </c>
      <c r="D257" s="160" t="s">
        <v>47</v>
      </c>
      <c r="E257" s="161">
        <v>81.800000000000011</v>
      </c>
      <c r="F257" s="165"/>
      <c r="G257" s="161">
        <f t="shared" ref="G257" si="20">F257*E257</f>
        <v>0</v>
      </c>
      <c r="H257" s="83"/>
    </row>
    <row r="258" spans="2:8" ht="18" x14ac:dyDescent="0.25">
      <c r="B258" s="54"/>
      <c r="C258" s="80" t="str">
        <f>C236</f>
        <v>kanal F1</v>
      </c>
      <c r="D258" s="75" t="s">
        <v>47</v>
      </c>
      <c r="E258" s="78">
        <v>0</v>
      </c>
      <c r="F258" s="36"/>
      <c r="G258" s="61"/>
      <c r="H258" s="83"/>
    </row>
    <row r="259" spans="2:8" ht="18" x14ac:dyDescent="0.25">
      <c r="B259" s="54"/>
      <c r="C259" s="80" t="str">
        <f t="shared" ref="C259:C277" si="21">C237</f>
        <v>kanal F2</v>
      </c>
      <c r="D259" s="75" t="s">
        <v>47</v>
      </c>
      <c r="E259" s="78">
        <v>1.5999999999999996</v>
      </c>
      <c r="F259" s="36"/>
      <c r="G259" s="61"/>
      <c r="H259" s="83"/>
    </row>
    <row r="260" spans="2:8" ht="18" x14ac:dyDescent="0.25">
      <c r="B260" s="54"/>
      <c r="C260" s="80" t="str">
        <f t="shared" si="21"/>
        <v>kanal F3</v>
      </c>
      <c r="D260" s="75" t="s">
        <v>47</v>
      </c>
      <c r="E260" s="78">
        <v>4.2999999999999972</v>
      </c>
      <c r="F260" s="36"/>
      <c r="G260" s="61"/>
      <c r="H260" s="83"/>
    </row>
    <row r="261" spans="2:8" ht="18" x14ac:dyDescent="0.25">
      <c r="B261" s="54"/>
      <c r="C261" s="80" t="str">
        <f t="shared" si="21"/>
        <v>kanal F4</v>
      </c>
      <c r="D261" s="75" t="s">
        <v>47</v>
      </c>
      <c r="E261" s="78">
        <v>3.1000000000000014</v>
      </c>
      <c r="F261" s="36"/>
      <c r="G261" s="61"/>
      <c r="H261" s="83"/>
    </row>
    <row r="262" spans="2:8" ht="18" x14ac:dyDescent="0.25">
      <c r="B262" s="54"/>
      <c r="C262" s="80" t="str">
        <f t="shared" si="21"/>
        <v>kanal F5</v>
      </c>
      <c r="D262" s="75" t="s">
        <v>47</v>
      </c>
      <c r="E262" s="78">
        <v>0</v>
      </c>
      <c r="F262" s="36"/>
      <c r="G262" s="61"/>
      <c r="H262" s="83"/>
    </row>
    <row r="263" spans="2:8" ht="18" x14ac:dyDescent="0.25">
      <c r="B263" s="54"/>
      <c r="C263" s="80" t="str">
        <f t="shared" si="21"/>
        <v>kanal F6</v>
      </c>
      <c r="D263" s="75" t="s">
        <v>47</v>
      </c>
      <c r="E263" s="78">
        <v>13.200000000000003</v>
      </c>
      <c r="F263" s="36"/>
      <c r="G263" s="61"/>
      <c r="H263" s="83"/>
    </row>
    <row r="264" spans="2:8" ht="18" x14ac:dyDescent="0.25">
      <c r="B264" s="54"/>
      <c r="C264" s="80" t="str">
        <f t="shared" si="21"/>
        <v>kanal F7</v>
      </c>
      <c r="D264" s="75" t="s">
        <v>47</v>
      </c>
      <c r="E264" s="78">
        <v>7.1000000000000014</v>
      </c>
      <c r="F264" s="36"/>
      <c r="G264" s="61"/>
      <c r="H264" s="83"/>
    </row>
    <row r="265" spans="2:8" ht="18" x14ac:dyDescent="0.25">
      <c r="B265" s="54"/>
      <c r="C265" s="80" t="str">
        <f t="shared" si="21"/>
        <v>kanal F8</v>
      </c>
      <c r="D265" s="75" t="s">
        <v>47</v>
      </c>
      <c r="E265" s="78">
        <v>7.1000000000000014</v>
      </c>
      <c r="F265" s="36"/>
      <c r="G265" s="61"/>
      <c r="H265" s="83"/>
    </row>
    <row r="266" spans="2:8" ht="18" x14ac:dyDescent="0.25">
      <c r="B266" s="54"/>
      <c r="C266" s="80" t="str">
        <f t="shared" si="21"/>
        <v>kanal F9</v>
      </c>
      <c r="D266" s="75" t="s">
        <v>47</v>
      </c>
      <c r="E266" s="78">
        <v>5</v>
      </c>
      <c r="F266" s="36"/>
      <c r="G266" s="61"/>
      <c r="H266" s="83"/>
    </row>
    <row r="267" spans="2:8" ht="18" x14ac:dyDescent="0.25">
      <c r="B267" s="54"/>
      <c r="C267" s="80" t="str">
        <f t="shared" si="21"/>
        <v>kanal F10</v>
      </c>
      <c r="D267" s="75" t="s">
        <v>47</v>
      </c>
      <c r="E267" s="78">
        <v>11.5</v>
      </c>
      <c r="F267" s="36"/>
      <c r="G267" s="61"/>
      <c r="H267" s="83"/>
    </row>
    <row r="268" spans="2:8" ht="18" x14ac:dyDescent="0.25">
      <c r="B268" s="54"/>
      <c r="C268" s="80" t="str">
        <f t="shared" si="21"/>
        <v>kanal F11</v>
      </c>
      <c r="D268" s="75" t="s">
        <v>47</v>
      </c>
      <c r="E268" s="78">
        <v>6.6000000000000014</v>
      </c>
      <c r="F268" s="36"/>
      <c r="G268" s="61"/>
      <c r="H268" s="83"/>
    </row>
    <row r="269" spans="2:8" ht="18" x14ac:dyDescent="0.25">
      <c r="B269" s="54"/>
      <c r="C269" s="80" t="str">
        <f t="shared" si="21"/>
        <v>kanal F12</v>
      </c>
      <c r="D269" s="75" t="s">
        <v>47</v>
      </c>
      <c r="E269" s="78">
        <v>4</v>
      </c>
      <c r="F269" s="36"/>
      <c r="G269" s="61"/>
      <c r="H269" s="83"/>
    </row>
    <row r="270" spans="2:8" ht="18" x14ac:dyDescent="0.25">
      <c r="B270" s="54"/>
      <c r="C270" s="80" t="str">
        <f t="shared" si="21"/>
        <v>kanal F13</v>
      </c>
      <c r="D270" s="75" t="s">
        <v>47</v>
      </c>
      <c r="E270" s="78">
        <v>0</v>
      </c>
      <c r="F270" s="36"/>
      <c r="G270" s="61"/>
      <c r="H270" s="83"/>
    </row>
    <row r="271" spans="2:8" ht="18" x14ac:dyDescent="0.25">
      <c r="B271" s="54"/>
      <c r="C271" s="80" t="str">
        <f t="shared" si="21"/>
        <v>kanal F14</v>
      </c>
      <c r="D271" s="75" t="s">
        <v>47</v>
      </c>
      <c r="E271" s="78">
        <v>0.79999999999999982</v>
      </c>
      <c r="F271" s="36"/>
      <c r="G271" s="61"/>
      <c r="H271" s="83"/>
    </row>
    <row r="272" spans="2:8" ht="18" x14ac:dyDescent="0.25">
      <c r="B272" s="54"/>
      <c r="C272" s="80" t="str">
        <f t="shared" si="21"/>
        <v>kanal F15</v>
      </c>
      <c r="D272" s="75" t="s">
        <v>47</v>
      </c>
      <c r="E272" s="78">
        <v>9.7000000000000028</v>
      </c>
      <c r="F272" s="36"/>
      <c r="G272" s="61"/>
      <c r="H272" s="83"/>
    </row>
    <row r="273" spans="2:8" ht="18" x14ac:dyDescent="0.25">
      <c r="B273" s="54"/>
      <c r="C273" s="80" t="str">
        <f t="shared" si="21"/>
        <v>kanal F16</v>
      </c>
      <c r="D273" s="75" t="s">
        <v>47</v>
      </c>
      <c r="E273" s="78">
        <v>2.1000000000000014</v>
      </c>
      <c r="F273" s="36"/>
      <c r="G273" s="61"/>
      <c r="H273" s="83"/>
    </row>
    <row r="274" spans="2:8" ht="18" x14ac:dyDescent="0.25">
      <c r="B274" s="54"/>
      <c r="C274" s="80" t="str">
        <f t="shared" si="21"/>
        <v>kanal F17</v>
      </c>
      <c r="D274" s="75" t="s">
        <v>47</v>
      </c>
      <c r="E274" s="78">
        <v>0.79999999999999982</v>
      </c>
      <c r="F274" s="36"/>
      <c r="G274" s="61"/>
      <c r="H274" s="83"/>
    </row>
    <row r="275" spans="2:8" ht="18" x14ac:dyDescent="0.25">
      <c r="B275" s="54"/>
      <c r="C275" s="80" t="str">
        <f t="shared" si="21"/>
        <v>kanal F18</v>
      </c>
      <c r="D275" s="75" t="s">
        <v>47</v>
      </c>
      <c r="E275" s="78">
        <v>0</v>
      </c>
      <c r="F275" s="36"/>
      <c r="G275" s="61"/>
      <c r="H275" s="83"/>
    </row>
    <row r="276" spans="2:8" ht="18" x14ac:dyDescent="0.25">
      <c r="B276" s="54"/>
      <c r="C276" s="80" t="str">
        <f t="shared" si="21"/>
        <v>kanal F19</v>
      </c>
      <c r="D276" s="75" t="s">
        <v>47</v>
      </c>
      <c r="E276" s="78">
        <v>4.8999999999999986</v>
      </c>
      <c r="F276" s="36"/>
      <c r="G276" s="61"/>
      <c r="H276" s="83"/>
    </row>
    <row r="277" spans="2:8" ht="18" x14ac:dyDescent="0.25">
      <c r="B277" s="54"/>
      <c r="C277" s="80" t="str">
        <f t="shared" si="21"/>
        <v>kanal F20</v>
      </c>
      <c r="D277" s="75" t="s">
        <v>47</v>
      </c>
      <c r="E277" s="78">
        <v>0</v>
      </c>
      <c r="F277" s="36"/>
      <c r="G277" s="61"/>
      <c r="H277" s="83"/>
    </row>
    <row r="278" spans="2:8" ht="15" x14ac:dyDescent="0.25">
      <c r="B278" s="54"/>
      <c r="C278" s="77"/>
      <c r="D278" s="75"/>
      <c r="E278" s="78"/>
      <c r="F278" s="36"/>
      <c r="G278" s="78"/>
      <c r="H278" s="83"/>
    </row>
    <row r="279" spans="2:8" ht="30" x14ac:dyDescent="0.25">
      <c r="B279" s="54">
        <v>4</v>
      </c>
      <c r="C279" s="159" t="s">
        <v>26</v>
      </c>
      <c r="D279" s="160" t="s">
        <v>48</v>
      </c>
      <c r="E279" s="161">
        <v>1067.5999999999999</v>
      </c>
      <c r="F279" s="162"/>
      <c r="G279" s="161">
        <f t="shared" ref="G279" si="22">F279*E279</f>
        <v>0</v>
      </c>
    </row>
    <row r="280" spans="2:8" ht="18" x14ac:dyDescent="0.25">
      <c r="B280" s="54"/>
      <c r="C280" s="80" t="str">
        <f t="shared" ref="C280:C299" si="23">C128</f>
        <v>kanal F1</v>
      </c>
      <c r="D280" s="75" t="s">
        <v>48</v>
      </c>
      <c r="E280" s="78">
        <v>0</v>
      </c>
      <c r="F280" s="76"/>
      <c r="G280" s="78"/>
    </row>
    <row r="281" spans="2:8" ht="18" x14ac:dyDescent="0.25">
      <c r="B281" s="54"/>
      <c r="C281" s="80" t="str">
        <f t="shared" si="23"/>
        <v>kanal F2</v>
      </c>
      <c r="D281" s="75" t="s">
        <v>48</v>
      </c>
      <c r="E281" s="78">
        <v>51.2</v>
      </c>
      <c r="F281" s="76"/>
      <c r="G281" s="78"/>
    </row>
    <row r="282" spans="2:8" ht="18" x14ac:dyDescent="0.25">
      <c r="B282" s="54"/>
      <c r="C282" s="80" t="str">
        <f t="shared" si="23"/>
        <v>kanal F3</v>
      </c>
      <c r="D282" s="75" t="s">
        <v>48</v>
      </c>
      <c r="E282" s="78">
        <v>96.800000000000011</v>
      </c>
      <c r="F282" s="76"/>
      <c r="G282" s="78"/>
    </row>
    <row r="283" spans="2:8" ht="18" x14ac:dyDescent="0.25">
      <c r="B283" s="54"/>
      <c r="C283" s="80" t="str">
        <f t="shared" si="23"/>
        <v>kanal F4</v>
      </c>
      <c r="D283" s="75" t="s">
        <v>48</v>
      </c>
      <c r="E283" s="78">
        <v>96.800000000000011</v>
      </c>
      <c r="F283" s="76"/>
      <c r="G283" s="78"/>
    </row>
    <row r="284" spans="2:8" ht="18" x14ac:dyDescent="0.25">
      <c r="B284" s="54"/>
      <c r="C284" s="80" t="str">
        <f t="shared" si="23"/>
        <v>kanal F5</v>
      </c>
      <c r="D284" s="75" t="s">
        <v>48</v>
      </c>
      <c r="E284" s="78">
        <v>61.2</v>
      </c>
      <c r="F284" s="76"/>
      <c r="G284" s="78"/>
    </row>
    <row r="285" spans="2:8" ht="18" x14ac:dyDescent="0.25">
      <c r="B285" s="54"/>
      <c r="C285" s="80" t="str">
        <f t="shared" si="23"/>
        <v>kanal F6</v>
      </c>
      <c r="D285" s="75" t="s">
        <v>48</v>
      </c>
      <c r="E285" s="78">
        <v>143.20000000000002</v>
      </c>
      <c r="F285" s="76"/>
      <c r="G285" s="78"/>
    </row>
    <row r="286" spans="2:8" ht="18" x14ac:dyDescent="0.25">
      <c r="B286" s="54"/>
      <c r="C286" s="80" t="str">
        <f t="shared" si="23"/>
        <v>kanal F7</v>
      </c>
      <c r="D286" s="75" t="s">
        <v>48</v>
      </c>
      <c r="E286" s="78">
        <v>68</v>
      </c>
      <c r="F286" s="76"/>
      <c r="G286" s="78"/>
    </row>
    <row r="287" spans="2:8" ht="18" x14ac:dyDescent="0.25">
      <c r="B287" s="54"/>
      <c r="C287" s="80" t="str">
        <f t="shared" si="23"/>
        <v>kanal F8</v>
      </c>
      <c r="D287" s="75" t="s">
        <v>48</v>
      </c>
      <c r="E287" s="78">
        <v>4</v>
      </c>
      <c r="F287" s="76"/>
      <c r="G287" s="78"/>
    </row>
    <row r="288" spans="2:8" ht="18" x14ac:dyDescent="0.25">
      <c r="B288" s="54"/>
      <c r="C288" s="80" t="str">
        <f t="shared" si="23"/>
        <v>kanal F9</v>
      </c>
      <c r="D288" s="75" t="s">
        <v>48</v>
      </c>
      <c r="E288" s="78">
        <v>70.400000000000006</v>
      </c>
      <c r="F288" s="76"/>
      <c r="G288" s="78"/>
    </row>
    <row r="289" spans="2:7" ht="18" x14ac:dyDescent="0.25">
      <c r="B289" s="54"/>
      <c r="C289" s="80" t="str">
        <f t="shared" si="23"/>
        <v>kanal F10</v>
      </c>
      <c r="D289" s="75" t="s">
        <v>48</v>
      </c>
      <c r="E289" s="78">
        <v>82.4</v>
      </c>
      <c r="F289" s="76"/>
      <c r="G289" s="78"/>
    </row>
    <row r="290" spans="2:7" ht="18" x14ac:dyDescent="0.25">
      <c r="B290" s="54"/>
      <c r="C290" s="80" t="str">
        <f t="shared" si="23"/>
        <v>kanal F11</v>
      </c>
      <c r="D290" s="75" t="s">
        <v>48</v>
      </c>
      <c r="E290" s="78">
        <v>167.36</v>
      </c>
      <c r="F290" s="76"/>
      <c r="G290" s="78"/>
    </row>
    <row r="291" spans="2:7" ht="18" x14ac:dyDescent="0.25">
      <c r="B291" s="54"/>
      <c r="C291" s="80" t="str">
        <f t="shared" si="23"/>
        <v>kanal F12</v>
      </c>
      <c r="D291" s="75" t="s">
        <v>48</v>
      </c>
      <c r="E291" s="78">
        <v>63.120000000000005</v>
      </c>
      <c r="F291" s="76"/>
      <c r="G291" s="78"/>
    </row>
    <row r="292" spans="2:7" ht="18" x14ac:dyDescent="0.25">
      <c r="B292" s="54"/>
      <c r="C292" s="80" t="str">
        <f t="shared" si="23"/>
        <v>kanal F13</v>
      </c>
      <c r="D292" s="75" t="s">
        <v>48</v>
      </c>
      <c r="E292" s="78">
        <v>12</v>
      </c>
      <c r="F292" s="76"/>
      <c r="G292" s="78"/>
    </row>
    <row r="293" spans="2:7" ht="18" x14ac:dyDescent="0.25">
      <c r="B293" s="54"/>
      <c r="C293" s="80" t="str">
        <f t="shared" si="23"/>
        <v>kanal F14</v>
      </c>
      <c r="D293" s="75" t="s">
        <v>48</v>
      </c>
      <c r="E293" s="78">
        <v>36.800000000000004</v>
      </c>
      <c r="F293" s="76"/>
      <c r="G293" s="78"/>
    </row>
    <row r="294" spans="2:7" ht="18" x14ac:dyDescent="0.25">
      <c r="B294" s="54"/>
      <c r="C294" s="80" t="str">
        <f t="shared" si="23"/>
        <v>kanal F15</v>
      </c>
      <c r="D294" s="75" t="s">
        <v>48</v>
      </c>
      <c r="E294" s="78">
        <v>46.88</v>
      </c>
      <c r="F294" s="76"/>
      <c r="G294" s="78"/>
    </row>
    <row r="295" spans="2:7" ht="18" x14ac:dyDescent="0.25">
      <c r="B295" s="54"/>
      <c r="C295" s="80" t="str">
        <f t="shared" si="23"/>
        <v>kanal F16</v>
      </c>
      <c r="D295" s="75" t="s">
        <v>48</v>
      </c>
      <c r="E295" s="78">
        <v>10.4</v>
      </c>
      <c r="F295" s="76"/>
      <c r="G295" s="78"/>
    </row>
    <row r="296" spans="2:7" ht="18" x14ac:dyDescent="0.25">
      <c r="B296" s="54"/>
      <c r="C296" s="80" t="str">
        <f t="shared" si="23"/>
        <v>kanal F17</v>
      </c>
      <c r="D296" s="75" t="s">
        <v>48</v>
      </c>
      <c r="E296" s="78">
        <v>4</v>
      </c>
      <c r="F296" s="76"/>
      <c r="G296" s="78"/>
    </row>
    <row r="297" spans="2:7" ht="18" x14ac:dyDescent="0.25">
      <c r="B297" s="54"/>
      <c r="C297" s="80" t="str">
        <f t="shared" si="23"/>
        <v>kanal F18</v>
      </c>
      <c r="D297" s="75" t="s">
        <v>48</v>
      </c>
      <c r="E297" s="78">
        <v>29.04</v>
      </c>
      <c r="F297" s="76"/>
      <c r="G297" s="78"/>
    </row>
    <row r="298" spans="2:7" ht="18" x14ac:dyDescent="0.25">
      <c r="B298" s="54"/>
      <c r="C298" s="80" t="str">
        <f t="shared" si="23"/>
        <v>kanal F19</v>
      </c>
      <c r="D298" s="75" t="s">
        <v>48</v>
      </c>
      <c r="E298" s="78">
        <v>24</v>
      </c>
      <c r="F298" s="76"/>
      <c r="G298" s="78"/>
    </row>
    <row r="299" spans="2:7" ht="18" x14ac:dyDescent="0.25">
      <c r="B299" s="54"/>
      <c r="C299" s="80" t="str">
        <f t="shared" si="23"/>
        <v>kanal F20</v>
      </c>
      <c r="D299" s="75" t="s">
        <v>48</v>
      </c>
      <c r="E299" s="78">
        <v>0</v>
      </c>
      <c r="F299" s="76"/>
      <c r="G299" s="78"/>
    </row>
    <row r="300" spans="2:7" ht="15" x14ac:dyDescent="0.25">
      <c r="B300" s="54"/>
      <c r="C300" s="77"/>
      <c r="D300" s="75"/>
      <c r="E300" s="78"/>
      <c r="F300" s="76"/>
      <c r="G300" s="78"/>
    </row>
    <row r="301" spans="2:7" ht="75" x14ac:dyDescent="0.25">
      <c r="B301" s="54">
        <v>5</v>
      </c>
      <c r="C301" s="159" t="s">
        <v>472</v>
      </c>
      <c r="D301" s="160" t="s">
        <v>47</v>
      </c>
      <c r="E301" s="161">
        <v>1030</v>
      </c>
      <c r="F301" s="162"/>
      <c r="G301" s="161">
        <f t="shared" ref="G301" si="24">+E301*F301</f>
        <v>0</v>
      </c>
    </row>
    <row r="302" spans="2:7" ht="18" x14ac:dyDescent="0.25">
      <c r="B302" s="54"/>
      <c r="C302" s="80" t="str">
        <f>C280</f>
        <v>kanal F1</v>
      </c>
      <c r="D302" s="75" t="s">
        <v>47</v>
      </c>
      <c r="E302" s="78">
        <v>0</v>
      </c>
      <c r="F302" s="76"/>
      <c r="G302" s="78"/>
    </row>
    <row r="303" spans="2:7" ht="18" x14ac:dyDescent="0.25">
      <c r="B303" s="54"/>
      <c r="C303" s="80" t="str">
        <f t="shared" ref="C303:C321" si="25">C281</f>
        <v>kanal F2</v>
      </c>
      <c r="D303" s="75" t="s">
        <v>47</v>
      </c>
      <c r="E303" s="78">
        <v>63</v>
      </c>
      <c r="F303" s="76"/>
      <c r="G303" s="78"/>
    </row>
    <row r="304" spans="2:7" ht="18" x14ac:dyDescent="0.25">
      <c r="B304" s="54"/>
      <c r="C304" s="80" t="str">
        <f t="shared" si="25"/>
        <v>kanal F3</v>
      </c>
      <c r="D304" s="75" t="s">
        <v>47</v>
      </c>
      <c r="E304" s="78">
        <v>111</v>
      </c>
      <c r="F304" s="76"/>
      <c r="G304" s="78"/>
    </row>
    <row r="305" spans="2:7" ht="18" x14ac:dyDescent="0.25">
      <c r="B305" s="54"/>
      <c r="C305" s="80" t="str">
        <f t="shared" si="25"/>
        <v>kanal F4</v>
      </c>
      <c r="D305" s="75" t="s">
        <v>47</v>
      </c>
      <c r="E305" s="78">
        <v>119</v>
      </c>
      <c r="F305" s="76"/>
      <c r="G305" s="78"/>
    </row>
    <row r="306" spans="2:7" ht="18" x14ac:dyDescent="0.25">
      <c r="B306" s="54"/>
      <c r="C306" s="80" t="str">
        <f t="shared" si="25"/>
        <v>kanal F5</v>
      </c>
      <c r="D306" s="75" t="s">
        <v>47</v>
      </c>
      <c r="E306" s="78">
        <v>89.5</v>
      </c>
      <c r="F306" s="76"/>
      <c r="G306" s="78"/>
    </row>
    <row r="307" spans="2:7" ht="18" x14ac:dyDescent="0.25">
      <c r="B307" s="54"/>
      <c r="C307" s="80" t="str">
        <f t="shared" si="25"/>
        <v>kanal F6</v>
      </c>
      <c r="D307" s="75" t="s">
        <v>47</v>
      </c>
      <c r="E307" s="78">
        <v>116</v>
      </c>
      <c r="F307" s="76"/>
      <c r="G307" s="78"/>
    </row>
    <row r="308" spans="2:7" ht="18" x14ac:dyDescent="0.25">
      <c r="B308" s="54"/>
      <c r="C308" s="80" t="str">
        <f t="shared" si="25"/>
        <v>kanal F7</v>
      </c>
      <c r="D308" s="75" t="s">
        <v>47</v>
      </c>
      <c r="E308" s="78">
        <v>49</v>
      </c>
      <c r="F308" s="76"/>
      <c r="G308" s="78"/>
    </row>
    <row r="309" spans="2:7" ht="18" x14ac:dyDescent="0.25">
      <c r="B309" s="54"/>
      <c r="C309" s="80" t="str">
        <f t="shared" si="25"/>
        <v>kanal F8</v>
      </c>
      <c r="D309" s="75" t="s">
        <v>47</v>
      </c>
      <c r="E309" s="78">
        <v>6</v>
      </c>
      <c r="F309" s="76"/>
      <c r="G309" s="78"/>
    </row>
    <row r="310" spans="2:7" ht="18" x14ac:dyDescent="0.25">
      <c r="B310" s="54"/>
      <c r="C310" s="80" t="str">
        <f t="shared" si="25"/>
        <v>kanal F9</v>
      </c>
      <c r="D310" s="75" t="s">
        <v>47</v>
      </c>
      <c r="E310" s="78">
        <v>68</v>
      </c>
      <c r="F310" s="76"/>
      <c r="G310" s="78"/>
    </row>
    <row r="311" spans="2:7" ht="18" x14ac:dyDescent="0.25">
      <c r="B311" s="54"/>
      <c r="C311" s="80" t="str">
        <f t="shared" si="25"/>
        <v>kanal F10</v>
      </c>
      <c r="D311" s="75" t="s">
        <v>47</v>
      </c>
      <c r="E311" s="78">
        <v>38.5</v>
      </c>
      <c r="F311" s="76"/>
      <c r="G311" s="78"/>
    </row>
    <row r="312" spans="2:7" ht="18" x14ac:dyDescent="0.25">
      <c r="B312" s="54"/>
      <c r="C312" s="80" t="str">
        <f t="shared" si="25"/>
        <v>kanal F11</v>
      </c>
      <c r="D312" s="75" t="s">
        <v>47</v>
      </c>
      <c r="E312" s="78">
        <v>198</v>
      </c>
      <c r="F312" s="76"/>
      <c r="G312" s="78"/>
    </row>
    <row r="313" spans="2:7" ht="18" x14ac:dyDescent="0.25">
      <c r="B313" s="54"/>
      <c r="C313" s="80" t="str">
        <f t="shared" si="25"/>
        <v>kanal F12</v>
      </c>
      <c r="D313" s="75" t="s">
        <v>47</v>
      </c>
      <c r="E313" s="78">
        <v>64</v>
      </c>
      <c r="F313" s="76"/>
      <c r="G313" s="78"/>
    </row>
    <row r="314" spans="2:7" ht="18" x14ac:dyDescent="0.25">
      <c r="B314" s="54"/>
      <c r="C314" s="80" t="str">
        <f t="shared" si="25"/>
        <v>kanal F13</v>
      </c>
      <c r="D314" s="75" t="s">
        <v>47</v>
      </c>
      <c r="E314" s="78">
        <v>17.5</v>
      </c>
      <c r="F314" s="76"/>
      <c r="G314" s="78"/>
    </row>
    <row r="315" spans="2:7" ht="18" x14ac:dyDescent="0.25">
      <c r="B315" s="54"/>
      <c r="C315" s="80" t="str">
        <f t="shared" si="25"/>
        <v>kanal F14</v>
      </c>
      <c r="D315" s="75" t="s">
        <v>47</v>
      </c>
      <c r="E315" s="78">
        <v>48</v>
      </c>
      <c r="F315" s="76"/>
      <c r="G315" s="78"/>
    </row>
    <row r="316" spans="2:7" ht="18" x14ac:dyDescent="0.25">
      <c r="B316" s="54"/>
      <c r="C316" s="80" t="str">
        <f t="shared" si="25"/>
        <v>kanal F15</v>
      </c>
      <c r="D316" s="75" t="s">
        <v>47</v>
      </c>
      <c r="E316" s="78">
        <v>0</v>
      </c>
      <c r="F316" s="76"/>
      <c r="G316" s="78"/>
    </row>
    <row r="317" spans="2:7" ht="18" x14ac:dyDescent="0.25">
      <c r="B317" s="54"/>
      <c r="C317" s="80" t="str">
        <f t="shared" si="25"/>
        <v>kanal F16</v>
      </c>
      <c r="D317" s="75" t="s">
        <v>47</v>
      </c>
      <c r="E317" s="78">
        <v>0</v>
      </c>
      <c r="F317" s="76"/>
      <c r="G317" s="78"/>
    </row>
    <row r="318" spans="2:7" ht="18" x14ac:dyDescent="0.25">
      <c r="B318" s="54"/>
      <c r="C318" s="80" t="str">
        <f t="shared" si="25"/>
        <v>kanal F17</v>
      </c>
      <c r="D318" s="75" t="s">
        <v>47</v>
      </c>
      <c r="E318" s="78">
        <v>0</v>
      </c>
      <c r="F318" s="76"/>
      <c r="G318" s="78"/>
    </row>
    <row r="319" spans="2:7" ht="18" x14ac:dyDescent="0.25">
      <c r="B319" s="54"/>
      <c r="C319" s="80" t="str">
        <f t="shared" si="25"/>
        <v>kanal F18</v>
      </c>
      <c r="D319" s="75" t="s">
        <v>47</v>
      </c>
      <c r="E319" s="78">
        <v>42.5</v>
      </c>
      <c r="F319" s="76"/>
      <c r="G319" s="78"/>
    </row>
    <row r="320" spans="2:7" ht="18" x14ac:dyDescent="0.25">
      <c r="B320" s="54"/>
      <c r="C320" s="80" t="str">
        <f t="shared" si="25"/>
        <v>kanal F19</v>
      </c>
      <c r="D320" s="75" t="s">
        <v>47</v>
      </c>
      <c r="E320" s="78">
        <v>0</v>
      </c>
      <c r="F320" s="76"/>
      <c r="G320" s="78"/>
    </row>
    <row r="321" spans="2:7" ht="18" x14ac:dyDescent="0.25">
      <c r="B321" s="54"/>
      <c r="C321" s="80" t="str">
        <f t="shared" si="25"/>
        <v>kanal F20</v>
      </c>
      <c r="D321" s="75" t="s">
        <v>47</v>
      </c>
      <c r="E321" s="78">
        <v>0</v>
      </c>
      <c r="F321" s="76"/>
      <c r="G321" s="78"/>
    </row>
    <row r="322" spans="2:7" ht="15" x14ac:dyDescent="0.25">
      <c r="B322" s="54"/>
      <c r="C322" s="77"/>
      <c r="D322" s="75"/>
      <c r="E322" s="78"/>
      <c r="F322" s="76"/>
      <c r="G322" s="78"/>
    </row>
    <row r="323" spans="2:7" ht="60" x14ac:dyDescent="0.25">
      <c r="B323" s="54">
        <v>6</v>
      </c>
      <c r="C323" s="159" t="s">
        <v>85</v>
      </c>
      <c r="D323" s="160" t="s">
        <v>47</v>
      </c>
      <c r="E323" s="161">
        <v>309.5</v>
      </c>
      <c r="F323" s="162"/>
      <c r="G323" s="161">
        <f t="shared" ref="G323" si="26">+E323*F323</f>
        <v>0</v>
      </c>
    </row>
    <row r="324" spans="2:7" ht="18" x14ac:dyDescent="0.25">
      <c r="B324" s="54"/>
      <c r="C324" s="80" t="str">
        <f>C302</f>
        <v>kanal F1</v>
      </c>
      <c r="D324" s="75" t="s">
        <v>47</v>
      </c>
      <c r="E324" s="78">
        <v>0</v>
      </c>
      <c r="F324" s="76"/>
      <c r="G324" s="78"/>
    </row>
    <row r="325" spans="2:7" ht="18" x14ac:dyDescent="0.25">
      <c r="B325" s="54"/>
      <c r="C325" s="80" t="str">
        <f t="shared" ref="C325:C343" si="27">C303</f>
        <v>kanal F2</v>
      </c>
      <c r="D325" s="75" t="s">
        <v>47</v>
      </c>
      <c r="E325" s="78">
        <v>18.5</v>
      </c>
      <c r="F325" s="76"/>
      <c r="G325" s="78"/>
    </row>
    <row r="326" spans="2:7" ht="18" x14ac:dyDescent="0.25">
      <c r="B326" s="54"/>
      <c r="C326" s="80" t="str">
        <f t="shared" si="27"/>
        <v>kanal F3</v>
      </c>
      <c r="D326" s="75" t="s">
        <v>47</v>
      </c>
      <c r="E326" s="78">
        <v>32.5</v>
      </c>
      <c r="F326" s="76"/>
      <c r="G326" s="78"/>
    </row>
    <row r="327" spans="2:7" ht="18" x14ac:dyDescent="0.25">
      <c r="B327" s="54"/>
      <c r="C327" s="80" t="str">
        <f t="shared" si="27"/>
        <v>kanal F4</v>
      </c>
      <c r="D327" s="75" t="s">
        <v>47</v>
      </c>
      <c r="E327" s="78">
        <v>34.5</v>
      </c>
      <c r="F327" s="76"/>
      <c r="G327" s="78"/>
    </row>
    <row r="328" spans="2:7" ht="18" x14ac:dyDescent="0.25">
      <c r="B328" s="54"/>
      <c r="C328" s="80" t="str">
        <f t="shared" si="27"/>
        <v>kanal F5</v>
      </c>
      <c r="D328" s="75" t="s">
        <v>47</v>
      </c>
      <c r="E328" s="78">
        <v>26</v>
      </c>
      <c r="F328" s="76"/>
      <c r="G328" s="78"/>
    </row>
    <row r="329" spans="2:7" ht="18" x14ac:dyDescent="0.25">
      <c r="B329" s="54"/>
      <c r="C329" s="80" t="str">
        <f t="shared" si="27"/>
        <v>kanal F6</v>
      </c>
      <c r="D329" s="75" t="s">
        <v>47</v>
      </c>
      <c r="E329" s="78">
        <v>33.5</v>
      </c>
      <c r="F329" s="76"/>
      <c r="G329" s="78"/>
    </row>
    <row r="330" spans="2:7" ht="18" x14ac:dyDescent="0.25">
      <c r="B330" s="54"/>
      <c r="C330" s="80" t="str">
        <f t="shared" si="27"/>
        <v>kanal F7</v>
      </c>
      <c r="D330" s="75" t="s">
        <v>47</v>
      </c>
      <c r="E330" s="78">
        <v>14.5</v>
      </c>
      <c r="F330" s="76"/>
      <c r="G330" s="78"/>
    </row>
    <row r="331" spans="2:7" ht="18" x14ac:dyDescent="0.25">
      <c r="B331" s="54"/>
      <c r="C331" s="80" t="str">
        <f t="shared" si="27"/>
        <v>kanal F8</v>
      </c>
      <c r="D331" s="75" t="s">
        <v>47</v>
      </c>
      <c r="E331" s="78">
        <v>1.5</v>
      </c>
      <c r="F331" s="76"/>
      <c r="G331" s="78"/>
    </row>
    <row r="332" spans="2:7" ht="18" x14ac:dyDescent="0.25">
      <c r="B332" s="54"/>
      <c r="C332" s="80" t="str">
        <f t="shared" si="27"/>
        <v>kanal F9</v>
      </c>
      <c r="D332" s="75" t="s">
        <v>47</v>
      </c>
      <c r="E332" s="78">
        <v>20</v>
      </c>
      <c r="F332" s="76"/>
      <c r="G332" s="78"/>
    </row>
    <row r="333" spans="2:7" ht="18" x14ac:dyDescent="0.25">
      <c r="B333" s="54"/>
      <c r="C333" s="80" t="str">
        <f t="shared" si="27"/>
        <v>kanal F10</v>
      </c>
      <c r="D333" s="75" t="s">
        <v>47</v>
      </c>
      <c r="E333" s="78">
        <v>11</v>
      </c>
      <c r="F333" s="76"/>
      <c r="G333" s="78"/>
    </row>
    <row r="334" spans="2:7" ht="18" x14ac:dyDescent="0.25">
      <c r="B334" s="54"/>
      <c r="C334" s="80" t="str">
        <f t="shared" si="27"/>
        <v>kanal F11</v>
      </c>
      <c r="D334" s="75" t="s">
        <v>47</v>
      </c>
      <c r="E334" s="78">
        <v>57.5</v>
      </c>
      <c r="F334" s="76"/>
      <c r="G334" s="78"/>
    </row>
    <row r="335" spans="2:7" ht="18" x14ac:dyDescent="0.25">
      <c r="B335" s="54"/>
      <c r="C335" s="80" t="str">
        <f t="shared" si="27"/>
        <v>kanal F12</v>
      </c>
      <c r="D335" s="75" t="s">
        <v>47</v>
      </c>
      <c r="E335" s="78">
        <v>18.5</v>
      </c>
      <c r="F335" s="76"/>
      <c r="G335" s="78"/>
    </row>
    <row r="336" spans="2:7" ht="18" x14ac:dyDescent="0.25">
      <c r="B336" s="54"/>
      <c r="C336" s="80" t="str">
        <f t="shared" si="27"/>
        <v>kanal F13</v>
      </c>
      <c r="D336" s="75" t="s">
        <v>47</v>
      </c>
      <c r="E336" s="78">
        <v>5</v>
      </c>
      <c r="F336" s="76"/>
      <c r="G336" s="78"/>
    </row>
    <row r="337" spans="2:7" ht="18" x14ac:dyDescent="0.25">
      <c r="B337" s="54"/>
      <c r="C337" s="80" t="str">
        <f t="shared" si="27"/>
        <v>kanal F14</v>
      </c>
      <c r="D337" s="75" t="s">
        <v>47</v>
      </c>
      <c r="E337" s="78">
        <v>14</v>
      </c>
      <c r="F337" s="76"/>
      <c r="G337" s="78"/>
    </row>
    <row r="338" spans="2:7" ht="18" x14ac:dyDescent="0.25">
      <c r="B338" s="54"/>
      <c r="C338" s="80" t="str">
        <f t="shared" si="27"/>
        <v>kanal F15</v>
      </c>
      <c r="D338" s="75" t="s">
        <v>47</v>
      </c>
      <c r="E338" s="78">
        <v>0</v>
      </c>
      <c r="F338" s="76"/>
      <c r="G338" s="78"/>
    </row>
    <row r="339" spans="2:7" ht="18" x14ac:dyDescent="0.25">
      <c r="B339" s="54"/>
      <c r="C339" s="80" t="str">
        <f t="shared" si="27"/>
        <v>kanal F16</v>
      </c>
      <c r="D339" s="75" t="s">
        <v>47</v>
      </c>
      <c r="E339" s="78">
        <v>0</v>
      </c>
      <c r="F339" s="76"/>
      <c r="G339" s="78"/>
    </row>
    <row r="340" spans="2:7" ht="18" x14ac:dyDescent="0.25">
      <c r="B340" s="54"/>
      <c r="C340" s="80" t="str">
        <f t="shared" si="27"/>
        <v>kanal F17</v>
      </c>
      <c r="D340" s="75" t="s">
        <v>47</v>
      </c>
      <c r="E340" s="78">
        <v>0</v>
      </c>
      <c r="F340" s="76"/>
      <c r="G340" s="78"/>
    </row>
    <row r="341" spans="2:7" ht="18" x14ac:dyDescent="0.25">
      <c r="B341" s="54"/>
      <c r="C341" s="80" t="str">
        <f t="shared" si="27"/>
        <v>kanal F18</v>
      </c>
      <c r="D341" s="75" t="s">
        <v>47</v>
      </c>
      <c r="E341" s="78">
        <v>12.5</v>
      </c>
      <c r="F341" s="76"/>
      <c r="G341" s="78"/>
    </row>
    <row r="342" spans="2:7" ht="18" x14ac:dyDescent="0.25">
      <c r="B342" s="54"/>
      <c r="C342" s="80" t="str">
        <f t="shared" si="27"/>
        <v>kanal F19</v>
      </c>
      <c r="D342" s="75" t="s">
        <v>47</v>
      </c>
      <c r="E342" s="78">
        <v>10</v>
      </c>
      <c r="F342" s="76"/>
      <c r="G342" s="78"/>
    </row>
    <row r="343" spans="2:7" ht="18" x14ac:dyDescent="0.25">
      <c r="B343" s="54"/>
      <c r="C343" s="80" t="str">
        <f t="shared" si="27"/>
        <v>kanal F20</v>
      </c>
      <c r="D343" s="75" t="s">
        <v>47</v>
      </c>
      <c r="E343" s="78">
        <v>0</v>
      </c>
      <c r="F343" s="76"/>
      <c r="G343" s="78"/>
    </row>
    <row r="344" spans="2:7" ht="15" x14ac:dyDescent="0.25">
      <c r="B344" s="54"/>
      <c r="C344" s="77"/>
      <c r="D344" s="75"/>
      <c r="E344" s="78"/>
      <c r="F344" s="76"/>
      <c r="G344" s="78"/>
    </row>
    <row r="345" spans="2:7" ht="30.75" customHeight="1" x14ac:dyDescent="0.25">
      <c r="B345" s="54">
        <v>7</v>
      </c>
      <c r="C345" s="159" t="s">
        <v>40</v>
      </c>
      <c r="D345" s="166" t="s">
        <v>19</v>
      </c>
      <c r="E345" s="164">
        <v>532.5</v>
      </c>
      <c r="F345" s="168"/>
      <c r="G345" s="161">
        <f t="shared" ref="G345:G413" si="28">+E345*F345</f>
        <v>0</v>
      </c>
    </row>
    <row r="346" spans="2:7" ht="15" x14ac:dyDescent="0.25">
      <c r="B346" s="54"/>
      <c r="C346" s="80" t="str">
        <f>C324</f>
        <v>kanal F1</v>
      </c>
      <c r="D346" s="22" t="s">
        <v>19</v>
      </c>
      <c r="E346" s="67">
        <v>0</v>
      </c>
      <c r="F346" s="35"/>
      <c r="G346" s="78"/>
    </row>
    <row r="347" spans="2:7" ht="15" x14ac:dyDescent="0.25">
      <c r="B347" s="54"/>
      <c r="C347" s="80" t="str">
        <f t="shared" ref="C347:C365" si="29">C325</f>
        <v>kanal F2</v>
      </c>
      <c r="D347" s="22" t="s">
        <v>19</v>
      </c>
      <c r="E347" s="67">
        <v>12</v>
      </c>
      <c r="F347" s="35"/>
      <c r="G347" s="78"/>
    </row>
    <row r="348" spans="2:7" ht="15" x14ac:dyDescent="0.25">
      <c r="B348" s="54"/>
      <c r="C348" s="80" t="str">
        <f t="shared" si="29"/>
        <v>kanal F3</v>
      </c>
      <c r="D348" s="22" t="s">
        <v>19</v>
      </c>
      <c r="E348" s="67">
        <v>30.5</v>
      </c>
      <c r="F348" s="35"/>
      <c r="G348" s="78"/>
    </row>
    <row r="349" spans="2:7" ht="15" x14ac:dyDescent="0.25">
      <c r="B349" s="54"/>
      <c r="C349" s="80" t="str">
        <f t="shared" si="29"/>
        <v>kanal F4</v>
      </c>
      <c r="D349" s="22" t="s">
        <v>19</v>
      </c>
      <c r="E349" s="67">
        <v>22.5</v>
      </c>
      <c r="F349" s="35"/>
      <c r="G349" s="78"/>
    </row>
    <row r="350" spans="2:7" ht="15" x14ac:dyDescent="0.25">
      <c r="B350" s="54"/>
      <c r="C350" s="80" t="str">
        <f t="shared" si="29"/>
        <v>kanal F5</v>
      </c>
      <c r="D350" s="22" t="s">
        <v>19</v>
      </c>
      <c r="E350" s="67">
        <v>0</v>
      </c>
      <c r="F350" s="35"/>
      <c r="G350" s="78"/>
    </row>
    <row r="351" spans="2:7" ht="15" x14ac:dyDescent="0.25">
      <c r="B351" s="54"/>
      <c r="C351" s="80" t="str">
        <f t="shared" si="29"/>
        <v>kanal F6</v>
      </c>
      <c r="D351" s="22" t="s">
        <v>19</v>
      </c>
      <c r="E351" s="67">
        <v>93.5</v>
      </c>
      <c r="F351" s="35"/>
      <c r="G351" s="78"/>
    </row>
    <row r="352" spans="2:7" ht="15" x14ac:dyDescent="0.25">
      <c r="B352" s="54"/>
      <c r="C352" s="80" t="str">
        <f t="shared" si="29"/>
        <v>kanal F7</v>
      </c>
      <c r="D352" s="22" t="s">
        <v>19</v>
      </c>
      <c r="E352" s="67">
        <v>50.5</v>
      </c>
      <c r="F352" s="35"/>
      <c r="G352" s="78"/>
    </row>
    <row r="353" spans="2:7" ht="15" x14ac:dyDescent="0.25">
      <c r="B353" s="54"/>
      <c r="C353" s="80" t="str">
        <f t="shared" si="29"/>
        <v>kanal F8</v>
      </c>
      <c r="D353" s="22" t="s">
        <v>19</v>
      </c>
      <c r="E353" s="67">
        <v>0</v>
      </c>
      <c r="F353" s="35"/>
      <c r="G353" s="78"/>
    </row>
    <row r="354" spans="2:7" ht="15" x14ac:dyDescent="0.25">
      <c r="B354" s="54"/>
      <c r="C354" s="80" t="str">
        <f t="shared" si="29"/>
        <v>kanal F9</v>
      </c>
      <c r="D354" s="22" t="s">
        <v>19</v>
      </c>
      <c r="E354" s="67">
        <v>35</v>
      </c>
      <c r="F354" s="35"/>
      <c r="G354" s="78"/>
    </row>
    <row r="355" spans="2:7" ht="15" x14ac:dyDescent="0.25">
      <c r="B355" s="54"/>
      <c r="C355" s="80" t="str">
        <f t="shared" si="29"/>
        <v>kanal F10</v>
      </c>
      <c r="D355" s="22" t="s">
        <v>19</v>
      </c>
      <c r="E355" s="67">
        <v>82</v>
      </c>
      <c r="F355" s="35"/>
      <c r="G355" s="78"/>
    </row>
    <row r="356" spans="2:7" ht="15" x14ac:dyDescent="0.25">
      <c r="B356" s="54"/>
      <c r="C356" s="80" t="str">
        <f t="shared" si="29"/>
        <v>kanal F11</v>
      </c>
      <c r="D356" s="22" t="s">
        <v>19</v>
      </c>
      <c r="E356" s="67">
        <v>47</v>
      </c>
      <c r="F356" s="35"/>
      <c r="G356" s="78"/>
    </row>
    <row r="357" spans="2:7" ht="15" x14ac:dyDescent="0.25">
      <c r="B357" s="54"/>
      <c r="C357" s="80" t="str">
        <f t="shared" si="29"/>
        <v>kanal F12</v>
      </c>
      <c r="D357" s="22" t="s">
        <v>19</v>
      </c>
      <c r="E357" s="67">
        <v>28.5</v>
      </c>
      <c r="F357" s="35"/>
      <c r="G357" s="78"/>
    </row>
    <row r="358" spans="2:7" ht="15" x14ac:dyDescent="0.25">
      <c r="B358" s="54"/>
      <c r="C358" s="80" t="str">
        <f t="shared" si="29"/>
        <v>kanal F13</v>
      </c>
      <c r="D358" s="22" t="s">
        <v>19</v>
      </c>
      <c r="E358" s="67">
        <v>0</v>
      </c>
      <c r="F358" s="35"/>
      <c r="G358" s="78"/>
    </row>
    <row r="359" spans="2:7" ht="15" x14ac:dyDescent="0.25">
      <c r="B359" s="54"/>
      <c r="C359" s="80" t="str">
        <f t="shared" si="29"/>
        <v>kanal F14</v>
      </c>
      <c r="D359" s="22" t="s">
        <v>19</v>
      </c>
      <c r="E359" s="67">
        <v>6</v>
      </c>
      <c r="F359" s="35"/>
      <c r="G359" s="78"/>
    </row>
    <row r="360" spans="2:7" ht="15" x14ac:dyDescent="0.25">
      <c r="B360" s="54"/>
      <c r="C360" s="80" t="str">
        <f t="shared" si="29"/>
        <v>kanal F15</v>
      </c>
      <c r="D360" s="22" t="s">
        <v>19</v>
      </c>
      <c r="E360" s="67">
        <v>68.5</v>
      </c>
      <c r="F360" s="35"/>
      <c r="G360" s="78"/>
    </row>
    <row r="361" spans="2:7" ht="15" x14ac:dyDescent="0.25">
      <c r="B361" s="54"/>
      <c r="C361" s="80" t="str">
        <f t="shared" si="29"/>
        <v>kanal F16</v>
      </c>
      <c r="D361" s="22" t="s">
        <v>19</v>
      </c>
      <c r="E361" s="67">
        <v>15.5</v>
      </c>
      <c r="F361" s="35"/>
      <c r="G361" s="78"/>
    </row>
    <row r="362" spans="2:7" ht="15" x14ac:dyDescent="0.25">
      <c r="B362" s="54"/>
      <c r="C362" s="80" t="str">
        <f t="shared" si="29"/>
        <v>kanal F17</v>
      </c>
      <c r="D362" s="22" t="s">
        <v>19</v>
      </c>
      <c r="E362" s="67">
        <v>6</v>
      </c>
      <c r="F362" s="35"/>
      <c r="G362" s="78"/>
    </row>
    <row r="363" spans="2:7" ht="15" x14ac:dyDescent="0.25">
      <c r="B363" s="54"/>
      <c r="C363" s="80" t="str">
        <f t="shared" si="29"/>
        <v>kanal F18</v>
      </c>
      <c r="D363" s="22" t="s">
        <v>19</v>
      </c>
      <c r="E363" s="67">
        <v>0</v>
      </c>
      <c r="F363" s="35"/>
      <c r="G363" s="78"/>
    </row>
    <row r="364" spans="2:7" ht="15" x14ac:dyDescent="0.25">
      <c r="B364" s="54"/>
      <c r="C364" s="80" t="str">
        <f t="shared" si="29"/>
        <v>kanal F19</v>
      </c>
      <c r="D364" s="22" t="s">
        <v>19</v>
      </c>
      <c r="E364" s="67">
        <v>35</v>
      </c>
      <c r="F364" s="35"/>
      <c r="G364" s="78"/>
    </row>
    <row r="365" spans="2:7" ht="15" x14ac:dyDescent="0.25">
      <c r="B365" s="54"/>
      <c r="C365" s="80" t="str">
        <f t="shared" si="29"/>
        <v>kanal F20</v>
      </c>
      <c r="D365" s="22" t="s">
        <v>19</v>
      </c>
      <c r="E365" s="67">
        <v>0</v>
      </c>
      <c r="F365" s="35"/>
      <c r="G365" s="78"/>
    </row>
    <row r="366" spans="2:7" ht="15" x14ac:dyDescent="0.25">
      <c r="B366" s="54"/>
      <c r="C366" s="77"/>
      <c r="D366" s="22"/>
      <c r="E366" s="67"/>
      <c r="F366" s="35"/>
      <c r="G366" s="78"/>
    </row>
    <row r="367" spans="2:7" ht="45" x14ac:dyDescent="0.25">
      <c r="B367" s="54">
        <v>8</v>
      </c>
      <c r="C367" s="77" t="s">
        <v>55</v>
      </c>
      <c r="D367" s="22" t="s">
        <v>19</v>
      </c>
      <c r="E367" s="67">
        <v>15</v>
      </c>
      <c r="F367" s="35"/>
      <c r="G367" s="78">
        <f t="shared" si="28"/>
        <v>0</v>
      </c>
    </row>
    <row r="368" spans="2:7" ht="15" x14ac:dyDescent="0.25">
      <c r="B368" s="54"/>
      <c r="C368" s="77"/>
      <c r="D368" s="22"/>
      <c r="E368" s="67"/>
      <c r="F368" s="35"/>
      <c r="G368" s="78"/>
    </row>
    <row r="369" spans="2:7" ht="45" x14ac:dyDescent="0.25">
      <c r="B369" s="54">
        <v>9</v>
      </c>
      <c r="C369" s="159" t="s">
        <v>29</v>
      </c>
      <c r="D369" s="166" t="s">
        <v>19</v>
      </c>
      <c r="E369" s="164">
        <v>392.3214285714285</v>
      </c>
      <c r="F369" s="168"/>
      <c r="G369" s="161">
        <f t="shared" si="28"/>
        <v>0</v>
      </c>
    </row>
    <row r="370" spans="2:7" ht="15" x14ac:dyDescent="0.25">
      <c r="B370" s="54"/>
      <c r="C370" s="73" t="str">
        <f>C346</f>
        <v>kanal F1</v>
      </c>
      <c r="D370" s="22" t="s">
        <v>19</v>
      </c>
      <c r="E370" s="67">
        <v>0</v>
      </c>
      <c r="F370" s="35"/>
      <c r="G370" s="78"/>
    </row>
    <row r="371" spans="2:7" ht="15" x14ac:dyDescent="0.25">
      <c r="B371" s="54"/>
      <c r="C371" s="73" t="str">
        <f t="shared" ref="C371:C389" si="30">C347</f>
        <v>kanal F2</v>
      </c>
      <c r="D371" s="22" t="s">
        <v>19</v>
      </c>
      <c r="E371" s="67">
        <v>6.3392857142857135</v>
      </c>
      <c r="F371" s="35"/>
      <c r="G371" s="78"/>
    </row>
    <row r="372" spans="2:7" ht="15" x14ac:dyDescent="0.25">
      <c r="B372" s="54"/>
      <c r="C372" s="73" t="str">
        <f t="shared" si="30"/>
        <v>kanal F3</v>
      </c>
      <c r="D372" s="22" t="s">
        <v>19</v>
      </c>
      <c r="E372" s="67">
        <v>17.44047619047619</v>
      </c>
      <c r="F372" s="35"/>
      <c r="G372" s="78"/>
    </row>
    <row r="373" spans="2:7" ht="15" x14ac:dyDescent="0.25">
      <c r="B373" s="54"/>
      <c r="C373" s="73" t="str">
        <f t="shared" si="30"/>
        <v>kanal F4</v>
      </c>
      <c r="D373" s="22" t="s">
        <v>19</v>
      </c>
      <c r="E373" s="67">
        <v>12.589285714285715</v>
      </c>
      <c r="F373" s="35"/>
      <c r="G373" s="78"/>
    </row>
    <row r="374" spans="2:7" ht="15" x14ac:dyDescent="0.25">
      <c r="B374" s="54"/>
      <c r="C374" s="73" t="str">
        <f t="shared" si="30"/>
        <v>kanal F5</v>
      </c>
      <c r="D374" s="22" t="s">
        <v>19</v>
      </c>
      <c r="E374" s="67">
        <v>0</v>
      </c>
      <c r="F374" s="35"/>
      <c r="G374" s="78"/>
    </row>
    <row r="375" spans="2:7" ht="15" x14ac:dyDescent="0.25">
      <c r="B375" s="54"/>
      <c r="C375" s="73" t="str">
        <f t="shared" si="30"/>
        <v>kanal F6</v>
      </c>
      <c r="D375" s="22" t="s">
        <v>19</v>
      </c>
      <c r="E375" s="67">
        <v>53.690476190476204</v>
      </c>
      <c r="F375" s="35"/>
      <c r="G375" s="78"/>
    </row>
    <row r="376" spans="2:7" ht="15" x14ac:dyDescent="0.25">
      <c r="B376" s="54"/>
      <c r="C376" s="73" t="str">
        <f t="shared" si="30"/>
        <v>kanal F7</v>
      </c>
      <c r="D376" s="22" t="s">
        <v>19</v>
      </c>
      <c r="E376" s="67">
        <v>28.63095238095238</v>
      </c>
      <c r="F376" s="35"/>
      <c r="G376" s="78"/>
    </row>
    <row r="377" spans="2:7" ht="15" x14ac:dyDescent="0.25">
      <c r="B377" s="54"/>
      <c r="C377" s="73" t="str">
        <f t="shared" si="30"/>
        <v>kanal F8</v>
      </c>
      <c r="D377" s="22" t="s">
        <v>19</v>
      </c>
      <c r="E377" s="67">
        <v>88.75</v>
      </c>
      <c r="F377" s="35"/>
      <c r="G377" s="78"/>
    </row>
    <row r="378" spans="2:7" ht="15" x14ac:dyDescent="0.25">
      <c r="B378" s="54"/>
      <c r="C378" s="73" t="str">
        <f t="shared" si="30"/>
        <v>kanal F9</v>
      </c>
      <c r="D378" s="22" t="s">
        <v>19</v>
      </c>
      <c r="E378" s="67">
        <v>20.833333333333339</v>
      </c>
      <c r="F378" s="35"/>
      <c r="G378" s="78"/>
    </row>
    <row r="379" spans="2:7" ht="15" x14ac:dyDescent="0.25">
      <c r="B379" s="54"/>
      <c r="C379" s="73" t="str">
        <f t="shared" si="30"/>
        <v>kanal F10</v>
      </c>
      <c r="D379" s="22" t="s">
        <v>19</v>
      </c>
      <c r="E379" s="67">
        <v>46.755952380952394</v>
      </c>
      <c r="F379" s="35"/>
      <c r="G379" s="78"/>
    </row>
    <row r="380" spans="2:7" ht="15" x14ac:dyDescent="0.25">
      <c r="B380" s="54"/>
      <c r="C380" s="73" t="str">
        <f t="shared" si="30"/>
        <v>kanal F11</v>
      </c>
      <c r="D380" s="22" t="s">
        <v>19</v>
      </c>
      <c r="E380" s="67">
        <v>26.547619047619051</v>
      </c>
      <c r="F380" s="35"/>
      <c r="G380" s="78"/>
    </row>
    <row r="381" spans="2:7" ht="15" x14ac:dyDescent="0.25">
      <c r="B381" s="54"/>
      <c r="C381" s="73" t="str">
        <f t="shared" si="30"/>
        <v>kanal F12</v>
      </c>
      <c r="D381" s="22" t="s">
        <v>19</v>
      </c>
      <c r="E381" s="67">
        <v>16.696428571428573</v>
      </c>
      <c r="F381" s="35"/>
      <c r="G381" s="78"/>
    </row>
    <row r="382" spans="2:7" ht="15" x14ac:dyDescent="0.25">
      <c r="B382" s="54"/>
      <c r="C382" s="73" t="str">
        <f t="shared" si="30"/>
        <v>kanal F13</v>
      </c>
      <c r="D382" s="22" t="s">
        <v>19</v>
      </c>
      <c r="E382" s="67">
        <v>0</v>
      </c>
      <c r="F382" s="35"/>
      <c r="G382" s="78"/>
    </row>
    <row r="383" spans="2:7" ht="15" x14ac:dyDescent="0.25">
      <c r="B383" s="54"/>
      <c r="C383" s="73" t="str">
        <f t="shared" si="30"/>
        <v>kanal F14</v>
      </c>
      <c r="D383" s="22" t="s">
        <v>19</v>
      </c>
      <c r="E383" s="67">
        <v>2.8571428571428568</v>
      </c>
      <c r="F383" s="35"/>
      <c r="G383" s="78"/>
    </row>
    <row r="384" spans="2:7" ht="15" x14ac:dyDescent="0.25">
      <c r="B384" s="54"/>
      <c r="C384" s="73" t="str">
        <f t="shared" si="30"/>
        <v>kanal F15</v>
      </c>
      <c r="D384" s="22" t="s">
        <v>19</v>
      </c>
      <c r="E384" s="67">
        <v>39.702380952380949</v>
      </c>
      <c r="F384" s="35"/>
      <c r="G384" s="78"/>
    </row>
    <row r="385" spans="2:7" ht="15" x14ac:dyDescent="0.25">
      <c r="B385" s="54"/>
      <c r="C385" s="73" t="str">
        <f t="shared" si="30"/>
        <v>kanal F16</v>
      </c>
      <c r="D385" s="22" t="s">
        <v>19</v>
      </c>
      <c r="E385" s="67">
        <v>8.4226190476190492</v>
      </c>
      <c r="F385" s="35"/>
      <c r="G385" s="78"/>
    </row>
    <row r="386" spans="2:7" ht="15" x14ac:dyDescent="0.25">
      <c r="B386" s="54"/>
      <c r="C386" s="73" t="str">
        <f t="shared" si="30"/>
        <v>kanal F17</v>
      </c>
      <c r="D386" s="22" t="s">
        <v>19</v>
      </c>
      <c r="E386" s="67">
        <v>2.8571428571428568</v>
      </c>
      <c r="F386" s="35"/>
      <c r="G386" s="78"/>
    </row>
    <row r="387" spans="2:7" ht="15" x14ac:dyDescent="0.25">
      <c r="B387" s="54"/>
      <c r="C387" s="73" t="str">
        <f t="shared" si="30"/>
        <v>kanal F18</v>
      </c>
      <c r="D387" s="22" t="s">
        <v>19</v>
      </c>
      <c r="E387" s="67">
        <v>0</v>
      </c>
      <c r="F387" s="35"/>
      <c r="G387" s="78"/>
    </row>
    <row r="388" spans="2:7" ht="15" x14ac:dyDescent="0.25">
      <c r="B388" s="54"/>
      <c r="C388" s="73" t="str">
        <f t="shared" si="30"/>
        <v>kanal F19</v>
      </c>
      <c r="D388" s="22" t="s">
        <v>19</v>
      </c>
      <c r="E388" s="67">
        <v>20.208333333333339</v>
      </c>
      <c r="F388" s="35"/>
      <c r="G388" s="78"/>
    </row>
    <row r="389" spans="2:7" ht="15" x14ac:dyDescent="0.25">
      <c r="B389" s="54"/>
      <c r="C389" s="73" t="str">
        <f t="shared" si="30"/>
        <v>kanal F20</v>
      </c>
      <c r="D389" s="22" t="s">
        <v>19</v>
      </c>
      <c r="E389" s="67">
        <v>0</v>
      </c>
      <c r="F389" s="35"/>
      <c r="G389" s="78"/>
    </row>
    <row r="390" spans="2:7" ht="15" x14ac:dyDescent="0.25">
      <c r="B390" s="54"/>
      <c r="C390" s="77"/>
      <c r="D390" s="22"/>
      <c r="E390" s="67"/>
      <c r="F390" s="35"/>
      <c r="G390" s="78"/>
    </row>
    <row r="391" spans="2:7" ht="30" x14ac:dyDescent="0.25">
      <c r="B391" s="54">
        <v>10</v>
      </c>
      <c r="C391" s="159" t="s">
        <v>36</v>
      </c>
      <c r="D391" s="166" t="s">
        <v>19</v>
      </c>
      <c r="E391" s="164">
        <v>165</v>
      </c>
      <c r="F391" s="168"/>
      <c r="G391" s="161">
        <f t="shared" si="28"/>
        <v>0</v>
      </c>
    </row>
    <row r="392" spans="2:7" ht="15" x14ac:dyDescent="0.25">
      <c r="B392" s="54"/>
      <c r="C392" s="73" t="str">
        <f t="shared" ref="C392:C411" si="31">C168</f>
        <v>kanal F1</v>
      </c>
      <c r="D392" s="22" t="s">
        <v>19</v>
      </c>
      <c r="E392" s="67">
        <v>0</v>
      </c>
      <c r="F392" s="35"/>
      <c r="G392" s="78"/>
    </row>
    <row r="393" spans="2:7" ht="15" x14ac:dyDescent="0.25">
      <c r="B393" s="54"/>
      <c r="C393" s="73" t="str">
        <f t="shared" si="31"/>
        <v>kanal F2</v>
      </c>
      <c r="D393" s="22" t="s">
        <v>19</v>
      </c>
      <c r="E393" s="67">
        <v>4</v>
      </c>
      <c r="F393" s="35"/>
      <c r="G393" s="78"/>
    </row>
    <row r="394" spans="2:7" ht="15" x14ac:dyDescent="0.25">
      <c r="B394" s="54"/>
      <c r="C394" s="73" t="str">
        <f t="shared" si="31"/>
        <v>kanal F3</v>
      </c>
      <c r="D394" s="22" t="s">
        <v>19</v>
      </c>
      <c r="E394" s="67">
        <v>10.5</v>
      </c>
      <c r="F394" s="35"/>
      <c r="G394" s="78"/>
    </row>
    <row r="395" spans="2:7" ht="15" x14ac:dyDescent="0.25">
      <c r="B395" s="54"/>
      <c r="C395" s="73" t="str">
        <f t="shared" si="31"/>
        <v>kanal F4</v>
      </c>
      <c r="D395" s="22" t="s">
        <v>19</v>
      </c>
      <c r="E395" s="67">
        <v>7.5</v>
      </c>
      <c r="F395" s="35"/>
      <c r="G395" s="78"/>
    </row>
    <row r="396" spans="2:7" ht="15" x14ac:dyDescent="0.25">
      <c r="B396" s="54"/>
      <c r="C396" s="73" t="str">
        <f t="shared" si="31"/>
        <v>kanal F5</v>
      </c>
      <c r="D396" s="22" t="s">
        <v>19</v>
      </c>
      <c r="E396" s="67">
        <v>0</v>
      </c>
      <c r="F396" s="35"/>
      <c r="G396" s="78"/>
    </row>
    <row r="397" spans="2:7" ht="15" x14ac:dyDescent="0.25">
      <c r="B397" s="54"/>
      <c r="C397" s="73" t="str">
        <f t="shared" si="31"/>
        <v>kanal F6</v>
      </c>
      <c r="D397" s="22" t="s">
        <v>19</v>
      </c>
      <c r="E397" s="67">
        <v>32</v>
      </c>
      <c r="F397" s="35"/>
      <c r="G397" s="78"/>
    </row>
    <row r="398" spans="2:7" ht="15" x14ac:dyDescent="0.25">
      <c r="B398" s="54"/>
      <c r="C398" s="73" t="str">
        <f t="shared" si="31"/>
        <v>kanal F7</v>
      </c>
      <c r="D398" s="22" t="s">
        <v>19</v>
      </c>
      <c r="E398" s="67">
        <v>17.5</v>
      </c>
      <c r="F398" s="35"/>
      <c r="G398" s="78"/>
    </row>
    <row r="399" spans="2:7" ht="15" x14ac:dyDescent="0.25">
      <c r="B399" s="54"/>
      <c r="C399" s="73" t="str">
        <f t="shared" si="31"/>
        <v>kanal F8</v>
      </c>
      <c r="D399" s="22" t="s">
        <v>19</v>
      </c>
      <c r="E399" s="67">
        <v>0</v>
      </c>
      <c r="F399" s="35"/>
      <c r="G399" s="78"/>
    </row>
    <row r="400" spans="2:7" ht="15" x14ac:dyDescent="0.25">
      <c r="B400" s="54"/>
      <c r="C400" s="73" t="str">
        <f t="shared" si="31"/>
        <v>kanal F9</v>
      </c>
      <c r="D400" s="22" t="s">
        <v>19</v>
      </c>
      <c r="E400" s="67">
        <v>12</v>
      </c>
      <c r="F400" s="35"/>
      <c r="G400" s="78"/>
    </row>
    <row r="401" spans="2:7" ht="15" x14ac:dyDescent="0.25">
      <c r="B401" s="54"/>
      <c r="C401" s="73" t="str">
        <f t="shared" si="31"/>
        <v>kanal F10</v>
      </c>
      <c r="D401" s="22" t="s">
        <v>19</v>
      </c>
      <c r="E401" s="67">
        <v>28</v>
      </c>
      <c r="F401" s="35"/>
      <c r="G401" s="78"/>
    </row>
    <row r="402" spans="2:7" ht="15" x14ac:dyDescent="0.25">
      <c r="B402" s="54"/>
      <c r="C402" s="73" t="str">
        <f t="shared" si="31"/>
        <v>kanal F11</v>
      </c>
      <c r="D402" s="22" t="s">
        <v>19</v>
      </c>
      <c r="E402" s="67">
        <v>16</v>
      </c>
      <c r="F402" s="35"/>
      <c r="G402" s="78"/>
    </row>
    <row r="403" spans="2:7" ht="15" x14ac:dyDescent="0.25">
      <c r="B403" s="54"/>
      <c r="C403" s="73" t="str">
        <f t="shared" si="31"/>
        <v>kanal F12</v>
      </c>
      <c r="D403" s="22" t="s">
        <v>19</v>
      </c>
      <c r="E403" s="67">
        <v>10</v>
      </c>
      <c r="F403" s="35"/>
      <c r="G403" s="78"/>
    </row>
    <row r="404" spans="2:7" ht="15" x14ac:dyDescent="0.25">
      <c r="B404" s="54"/>
      <c r="C404" s="73" t="str">
        <f t="shared" si="31"/>
        <v>kanal F13</v>
      </c>
      <c r="D404" s="22" t="s">
        <v>19</v>
      </c>
      <c r="E404" s="67">
        <v>0</v>
      </c>
      <c r="F404" s="35"/>
      <c r="G404" s="78"/>
    </row>
    <row r="405" spans="2:7" ht="15" x14ac:dyDescent="0.25">
      <c r="B405" s="54"/>
      <c r="C405" s="73" t="str">
        <f t="shared" si="31"/>
        <v>kanal F14</v>
      </c>
      <c r="D405" s="22" t="s">
        <v>19</v>
      </c>
      <c r="E405" s="67">
        <v>2</v>
      </c>
      <c r="F405" s="35"/>
      <c r="G405" s="78"/>
    </row>
    <row r="406" spans="2:7" ht="15" x14ac:dyDescent="0.25">
      <c r="B406" s="54"/>
      <c r="C406" s="73" t="str">
        <f t="shared" si="31"/>
        <v>kanal F15</v>
      </c>
      <c r="D406" s="22" t="s">
        <v>19</v>
      </c>
      <c r="E406" s="67">
        <v>18</v>
      </c>
      <c r="F406" s="35"/>
      <c r="G406" s="78"/>
    </row>
    <row r="407" spans="2:7" ht="15" x14ac:dyDescent="0.25">
      <c r="B407" s="54"/>
      <c r="C407" s="73" t="str">
        <f t="shared" si="31"/>
        <v>kanal F16</v>
      </c>
      <c r="D407" s="22" t="s">
        <v>19</v>
      </c>
      <c r="E407" s="67">
        <v>5.5</v>
      </c>
      <c r="F407" s="35"/>
      <c r="G407" s="78"/>
    </row>
    <row r="408" spans="2:7" ht="15" x14ac:dyDescent="0.25">
      <c r="B408" s="54"/>
      <c r="C408" s="73" t="str">
        <f t="shared" si="31"/>
        <v>kanal F17</v>
      </c>
      <c r="D408" s="22" t="s">
        <v>19</v>
      </c>
      <c r="E408" s="67">
        <v>2</v>
      </c>
      <c r="F408" s="35"/>
      <c r="G408" s="78"/>
    </row>
    <row r="409" spans="2:7" ht="15" x14ac:dyDescent="0.25">
      <c r="B409" s="54"/>
      <c r="C409" s="73" t="str">
        <f t="shared" si="31"/>
        <v>kanal F18</v>
      </c>
      <c r="D409" s="22" t="s">
        <v>19</v>
      </c>
      <c r="E409" s="67">
        <v>0</v>
      </c>
      <c r="F409" s="35"/>
      <c r="G409" s="78"/>
    </row>
    <row r="410" spans="2:7" ht="15" x14ac:dyDescent="0.25">
      <c r="B410" s="54"/>
      <c r="C410" s="73" t="str">
        <f t="shared" si="31"/>
        <v>kanal F19</v>
      </c>
      <c r="D410" s="22" t="s">
        <v>19</v>
      </c>
      <c r="E410" s="67">
        <v>0</v>
      </c>
      <c r="F410" s="35"/>
      <c r="G410" s="78"/>
    </row>
    <row r="411" spans="2:7" ht="15" x14ac:dyDescent="0.25">
      <c r="B411" s="54"/>
      <c r="C411" s="73" t="str">
        <f t="shared" si="31"/>
        <v>kanal F20</v>
      </c>
      <c r="D411" s="22" t="s">
        <v>19</v>
      </c>
      <c r="E411" s="67">
        <v>0</v>
      </c>
      <c r="F411" s="35"/>
      <c r="G411" s="78"/>
    </row>
    <row r="412" spans="2:7" ht="15" x14ac:dyDescent="0.25">
      <c r="B412" s="54"/>
      <c r="C412" s="77"/>
      <c r="D412" s="22"/>
      <c r="E412" s="67"/>
      <c r="F412" s="35"/>
      <c r="G412" s="78"/>
    </row>
    <row r="413" spans="2:7" ht="66" x14ac:dyDescent="0.25">
      <c r="B413" s="54">
        <v>11</v>
      </c>
      <c r="C413" s="159" t="s">
        <v>49</v>
      </c>
      <c r="D413" s="166" t="s">
        <v>20</v>
      </c>
      <c r="E413" s="164">
        <v>825</v>
      </c>
      <c r="F413" s="168"/>
      <c r="G413" s="161">
        <f t="shared" si="28"/>
        <v>0</v>
      </c>
    </row>
    <row r="414" spans="2:7" ht="15" x14ac:dyDescent="0.25">
      <c r="B414" s="54"/>
      <c r="C414" s="73" t="str">
        <f>C392</f>
        <v>kanal F1</v>
      </c>
      <c r="D414" s="82" t="s">
        <v>20</v>
      </c>
      <c r="E414" s="67">
        <v>0</v>
      </c>
      <c r="F414" s="35"/>
      <c r="G414" s="78"/>
    </row>
    <row r="415" spans="2:7" ht="15" x14ac:dyDescent="0.25">
      <c r="B415" s="54"/>
      <c r="C415" s="73" t="str">
        <f t="shared" ref="C415:C433" si="32">C393</f>
        <v>kanal F2</v>
      </c>
      <c r="D415" s="82" t="s">
        <v>20</v>
      </c>
      <c r="E415" s="67">
        <v>20</v>
      </c>
      <c r="F415" s="35"/>
      <c r="G415" s="78"/>
    </row>
    <row r="416" spans="2:7" ht="15" x14ac:dyDescent="0.25">
      <c r="B416" s="54"/>
      <c r="C416" s="73" t="str">
        <f t="shared" si="32"/>
        <v>kanal F3</v>
      </c>
      <c r="D416" s="82" t="s">
        <v>20</v>
      </c>
      <c r="E416" s="67">
        <v>52.5</v>
      </c>
      <c r="F416" s="35"/>
      <c r="G416" s="78"/>
    </row>
    <row r="417" spans="2:7" ht="15" x14ac:dyDescent="0.25">
      <c r="B417" s="54"/>
      <c r="C417" s="73" t="str">
        <f t="shared" si="32"/>
        <v>kanal F4</v>
      </c>
      <c r="D417" s="82" t="s">
        <v>20</v>
      </c>
      <c r="E417" s="67">
        <v>37.5</v>
      </c>
      <c r="F417" s="35"/>
      <c r="G417" s="78"/>
    </row>
    <row r="418" spans="2:7" ht="15" x14ac:dyDescent="0.25">
      <c r="B418" s="54"/>
      <c r="C418" s="73" t="str">
        <f t="shared" si="32"/>
        <v>kanal F5</v>
      </c>
      <c r="D418" s="82" t="s">
        <v>20</v>
      </c>
      <c r="E418" s="67">
        <v>0</v>
      </c>
      <c r="F418" s="35"/>
      <c r="G418" s="78"/>
    </row>
    <row r="419" spans="2:7" ht="15" x14ac:dyDescent="0.25">
      <c r="B419" s="54"/>
      <c r="C419" s="73" t="str">
        <f t="shared" si="32"/>
        <v>kanal F6</v>
      </c>
      <c r="D419" s="82" t="s">
        <v>20</v>
      </c>
      <c r="E419" s="67">
        <v>160</v>
      </c>
      <c r="F419" s="35"/>
      <c r="G419" s="78"/>
    </row>
    <row r="420" spans="2:7" ht="15" x14ac:dyDescent="0.25">
      <c r="B420" s="54"/>
      <c r="C420" s="73" t="str">
        <f t="shared" si="32"/>
        <v>kanal F7</v>
      </c>
      <c r="D420" s="82" t="s">
        <v>20</v>
      </c>
      <c r="E420" s="67">
        <v>87.5</v>
      </c>
      <c r="F420" s="35"/>
      <c r="G420" s="78"/>
    </row>
    <row r="421" spans="2:7" ht="15" x14ac:dyDescent="0.25">
      <c r="B421" s="54"/>
      <c r="C421" s="73" t="str">
        <f t="shared" si="32"/>
        <v>kanal F8</v>
      </c>
      <c r="D421" s="82" t="s">
        <v>20</v>
      </c>
      <c r="E421" s="67">
        <v>0</v>
      </c>
      <c r="F421" s="35"/>
      <c r="G421" s="78"/>
    </row>
    <row r="422" spans="2:7" ht="15" x14ac:dyDescent="0.25">
      <c r="B422" s="54"/>
      <c r="C422" s="73" t="str">
        <f t="shared" si="32"/>
        <v>kanal F9</v>
      </c>
      <c r="D422" s="82" t="s">
        <v>20</v>
      </c>
      <c r="E422" s="67">
        <v>60</v>
      </c>
      <c r="F422" s="35"/>
      <c r="G422" s="78"/>
    </row>
    <row r="423" spans="2:7" ht="15" x14ac:dyDescent="0.25">
      <c r="B423" s="54"/>
      <c r="C423" s="73" t="str">
        <f t="shared" si="32"/>
        <v>kanal F10</v>
      </c>
      <c r="D423" s="82" t="s">
        <v>20</v>
      </c>
      <c r="E423" s="67">
        <v>140</v>
      </c>
      <c r="F423" s="35"/>
      <c r="G423" s="78"/>
    </row>
    <row r="424" spans="2:7" ht="15" x14ac:dyDescent="0.25">
      <c r="B424" s="54"/>
      <c r="C424" s="73" t="str">
        <f t="shared" si="32"/>
        <v>kanal F11</v>
      </c>
      <c r="D424" s="82" t="s">
        <v>20</v>
      </c>
      <c r="E424" s="67">
        <v>80</v>
      </c>
      <c r="F424" s="35"/>
      <c r="G424" s="78"/>
    </row>
    <row r="425" spans="2:7" ht="15" x14ac:dyDescent="0.25">
      <c r="B425" s="54"/>
      <c r="C425" s="73" t="str">
        <f t="shared" si="32"/>
        <v>kanal F12</v>
      </c>
      <c r="D425" s="82" t="s">
        <v>20</v>
      </c>
      <c r="E425" s="67">
        <v>50</v>
      </c>
      <c r="F425" s="35"/>
      <c r="G425" s="78"/>
    </row>
    <row r="426" spans="2:7" ht="15" x14ac:dyDescent="0.25">
      <c r="B426" s="54"/>
      <c r="C426" s="73" t="str">
        <f t="shared" si="32"/>
        <v>kanal F13</v>
      </c>
      <c r="D426" s="82" t="s">
        <v>20</v>
      </c>
      <c r="E426" s="67">
        <v>0</v>
      </c>
      <c r="F426" s="35"/>
      <c r="G426" s="78"/>
    </row>
    <row r="427" spans="2:7" ht="15" x14ac:dyDescent="0.25">
      <c r="B427" s="54"/>
      <c r="C427" s="73" t="str">
        <f t="shared" si="32"/>
        <v>kanal F14</v>
      </c>
      <c r="D427" s="82" t="s">
        <v>20</v>
      </c>
      <c r="E427" s="67">
        <v>10</v>
      </c>
      <c r="F427" s="35"/>
      <c r="G427" s="78"/>
    </row>
    <row r="428" spans="2:7" ht="15" x14ac:dyDescent="0.25">
      <c r="B428" s="54"/>
      <c r="C428" s="73" t="str">
        <f t="shared" si="32"/>
        <v>kanal F15</v>
      </c>
      <c r="D428" s="82" t="s">
        <v>20</v>
      </c>
      <c r="E428" s="67">
        <v>90</v>
      </c>
      <c r="F428" s="35"/>
      <c r="G428" s="78"/>
    </row>
    <row r="429" spans="2:7" ht="15" x14ac:dyDescent="0.25">
      <c r="B429" s="54"/>
      <c r="C429" s="73" t="str">
        <f t="shared" si="32"/>
        <v>kanal F16</v>
      </c>
      <c r="D429" s="82" t="s">
        <v>20</v>
      </c>
      <c r="E429" s="67">
        <v>27.5</v>
      </c>
      <c r="F429" s="35"/>
      <c r="G429" s="78"/>
    </row>
    <row r="430" spans="2:7" ht="15" x14ac:dyDescent="0.25">
      <c r="B430" s="54"/>
      <c r="C430" s="73" t="str">
        <f t="shared" si="32"/>
        <v>kanal F17</v>
      </c>
      <c r="D430" s="82" t="s">
        <v>20</v>
      </c>
      <c r="E430" s="67">
        <v>10</v>
      </c>
      <c r="F430" s="35"/>
      <c r="G430" s="78"/>
    </row>
    <row r="431" spans="2:7" ht="15" x14ac:dyDescent="0.25">
      <c r="B431" s="54"/>
      <c r="C431" s="73" t="str">
        <f t="shared" si="32"/>
        <v>kanal F18</v>
      </c>
      <c r="D431" s="82" t="s">
        <v>20</v>
      </c>
      <c r="E431" s="67">
        <v>0</v>
      </c>
      <c r="F431" s="35"/>
      <c r="G431" s="78"/>
    </row>
    <row r="432" spans="2:7" ht="15" x14ac:dyDescent="0.25">
      <c r="B432" s="54"/>
      <c r="C432" s="73" t="str">
        <f t="shared" si="32"/>
        <v>kanal F19</v>
      </c>
      <c r="D432" s="82" t="s">
        <v>20</v>
      </c>
      <c r="E432" s="67">
        <v>0</v>
      </c>
      <c r="F432" s="35"/>
      <c r="G432" s="78"/>
    </row>
    <row r="433" spans="2:7" ht="15" x14ac:dyDescent="0.25">
      <c r="B433" s="54"/>
      <c r="C433" s="73" t="str">
        <f t="shared" si="32"/>
        <v>kanal F20</v>
      </c>
      <c r="D433" s="82" t="s">
        <v>20</v>
      </c>
      <c r="E433" s="67">
        <v>0</v>
      </c>
      <c r="F433" s="35"/>
      <c r="G433" s="78"/>
    </row>
    <row r="434" spans="2:7" ht="15" x14ac:dyDescent="0.25">
      <c r="B434" s="54"/>
      <c r="C434" s="77"/>
      <c r="E434" s="67"/>
      <c r="F434" s="35"/>
      <c r="G434" s="78"/>
    </row>
    <row r="435" spans="2:7" x14ac:dyDescent="0.2">
      <c r="C435" s="16" t="s">
        <v>13</v>
      </c>
      <c r="D435" s="1"/>
      <c r="E435" s="3"/>
      <c r="F435" s="3"/>
      <c r="G435" s="7">
        <f>SUM(G167:G433)</f>
        <v>0</v>
      </c>
    </row>
    <row r="437" spans="2:7" x14ac:dyDescent="0.2">
      <c r="B437" s="29" t="s">
        <v>6</v>
      </c>
      <c r="C437" s="11" t="s">
        <v>5</v>
      </c>
    </row>
    <row r="438" spans="2:7" x14ac:dyDescent="0.2">
      <c r="B438" s="29"/>
      <c r="C438" s="11"/>
    </row>
    <row r="439" spans="2:7" ht="90" x14ac:dyDescent="0.25">
      <c r="B439" s="54">
        <v>1</v>
      </c>
      <c r="C439" s="77" t="s">
        <v>241</v>
      </c>
      <c r="D439" s="75"/>
      <c r="E439" s="78"/>
      <c r="F439" s="76"/>
      <c r="G439" s="78"/>
    </row>
    <row r="440" spans="2:7" ht="15" x14ac:dyDescent="0.25">
      <c r="B440" s="54"/>
      <c r="C440" s="77" t="s">
        <v>393</v>
      </c>
      <c r="D440" s="75" t="s">
        <v>9</v>
      </c>
      <c r="E440" s="78">
        <v>6</v>
      </c>
      <c r="F440" s="76"/>
      <c r="G440" s="78">
        <f t="shared" ref="G440" si="33">+E440*F440</f>
        <v>0</v>
      </c>
    </row>
    <row r="441" spans="2:7" ht="15" x14ac:dyDescent="0.25">
      <c r="B441" s="54"/>
      <c r="C441" s="77"/>
      <c r="D441" s="75"/>
      <c r="E441" s="78"/>
      <c r="F441" s="76"/>
      <c r="G441" s="78"/>
    </row>
    <row r="442" spans="2:7" ht="90" x14ac:dyDescent="0.25">
      <c r="B442" s="54">
        <v>2</v>
      </c>
      <c r="C442" s="159" t="s">
        <v>392</v>
      </c>
      <c r="D442" s="160" t="s">
        <v>9</v>
      </c>
      <c r="E442" s="161">
        <v>1328.5</v>
      </c>
      <c r="F442" s="162"/>
      <c r="G442" s="161">
        <f t="shared" ref="G442:G466" si="34">+E442*F442</f>
        <v>0</v>
      </c>
    </row>
    <row r="443" spans="2:7" ht="15" x14ac:dyDescent="0.25">
      <c r="B443" s="54"/>
      <c r="C443" s="80" t="str">
        <f t="shared" ref="C443:C462" si="35">C324</f>
        <v>kanal F1</v>
      </c>
      <c r="D443" s="75" t="s">
        <v>9</v>
      </c>
      <c r="E443" s="78">
        <v>0</v>
      </c>
      <c r="F443" s="76"/>
      <c r="G443" s="78"/>
    </row>
    <row r="444" spans="2:7" ht="15" x14ac:dyDescent="0.25">
      <c r="B444" s="54"/>
      <c r="C444" s="80" t="str">
        <f t="shared" si="35"/>
        <v>kanal F2</v>
      </c>
      <c r="D444" s="75" t="s">
        <v>9</v>
      </c>
      <c r="E444" s="78">
        <v>64</v>
      </c>
      <c r="F444" s="76"/>
      <c r="G444" s="78"/>
    </row>
    <row r="445" spans="2:7" ht="15" x14ac:dyDescent="0.25">
      <c r="B445" s="54"/>
      <c r="C445" s="80" t="str">
        <f t="shared" si="35"/>
        <v>kanal F3</v>
      </c>
      <c r="D445" s="75" t="s">
        <v>9</v>
      </c>
      <c r="E445" s="78">
        <v>121</v>
      </c>
      <c r="F445" s="76"/>
      <c r="G445" s="78"/>
    </row>
    <row r="446" spans="2:7" ht="15" x14ac:dyDescent="0.25">
      <c r="B446" s="54"/>
      <c r="C446" s="80" t="str">
        <f t="shared" si="35"/>
        <v>kanal F4</v>
      </c>
      <c r="D446" s="75" t="s">
        <v>9</v>
      </c>
      <c r="E446" s="78">
        <v>121</v>
      </c>
      <c r="F446" s="76"/>
      <c r="G446" s="78"/>
    </row>
    <row r="447" spans="2:7" ht="15" x14ac:dyDescent="0.25">
      <c r="B447" s="54"/>
      <c r="C447" s="80" t="str">
        <f t="shared" si="35"/>
        <v>kanal F5</v>
      </c>
      <c r="D447" s="75" t="s">
        <v>9</v>
      </c>
      <c r="E447" s="78">
        <v>76.5</v>
      </c>
      <c r="F447" s="76"/>
      <c r="G447" s="78"/>
    </row>
    <row r="448" spans="2:7" ht="15" x14ac:dyDescent="0.25">
      <c r="B448" s="54"/>
      <c r="C448" s="80" t="str">
        <f t="shared" si="35"/>
        <v>kanal F6</v>
      </c>
      <c r="D448" s="75" t="s">
        <v>9</v>
      </c>
      <c r="E448" s="78">
        <v>179</v>
      </c>
      <c r="F448" s="76"/>
      <c r="G448" s="78"/>
    </row>
    <row r="449" spans="1:10" s="83" customFormat="1" ht="15" x14ac:dyDescent="0.25">
      <c r="A449" s="84"/>
      <c r="B449" s="54"/>
      <c r="C449" s="80" t="str">
        <f t="shared" si="35"/>
        <v>kanal F7</v>
      </c>
      <c r="D449" s="75" t="s">
        <v>9</v>
      </c>
      <c r="E449" s="78">
        <v>85</v>
      </c>
      <c r="F449" s="76"/>
      <c r="G449" s="78"/>
      <c r="H449" s="82"/>
      <c r="I449" s="82"/>
      <c r="J449" s="82"/>
    </row>
    <row r="450" spans="1:10" s="83" customFormat="1" ht="15" x14ac:dyDescent="0.25">
      <c r="A450" s="84"/>
      <c r="B450" s="54"/>
      <c r="C450" s="80" t="str">
        <f t="shared" si="35"/>
        <v>kanal F8</v>
      </c>
      <c r="D450" s="75" t="s">
        <v>9</v>
      </c>
      <c r="E450" s="78">
        <v>5</v>
      </c>
      <c r="F450" s="76"/>
      <c r="G450" s="78"/>
      <c r="H450" s="82"/>
      <c r="I450" s="82"/>
      <c r="J450" s="82"/>
    </row>
    <row r="451" spans="1:10" s="83" customFormat="1" ht="15" x14ac:dyDescent="0.25">
      <c r="A451" s="84"/>
      <c r="B451" s="54"/>
      <c r="C451" s="80" t="str">
        <f t="shared" si="35"/>
        <v>kanal F9</v>
      </c>
      <c r="D451" s="75" t="s">
        <v>9</v>
      </c>
      <c r="E451" s="78">
        <v>88</v>
      </c>
      <c r="F451" s="76"/>
      <c r="G451" s="78"/>
      <c r="H451" s="82"/>
      <c r="I451" s="82"/>
      <c r="J451" s="82"/>
    </row>
    <row r="452" spans="1:10" s="83" customFormat="1" ht="15" x14ac:dyDescent="0.25">
      <c r="A452" s="84"/>
      <c r="B452" s="54"/>
      <c r="C452" s="80" t="str">
        <f t="shared" si="35"/>
        <v>kanal F10</v>
      </c>
      <c r="D452" s="75" t="s">
        <v>9</v>
      </c>
      <c r="E452" s="78">
        <v>103</v>
      </c>
      <c r="F452" s="76"/>
      <c r="G452" s="78"/>
      <c r="H452" s="82"/>
      <c r="I452" s="82"/>
      <c r="J452" s="82"/>
    </row>
    <row r="453" spans="1:10" s="83" customFormat="1" ht="15" x14ac:dyDescent="0.25">
      <c r="A453" s="84"/>
      <c r="B453" s="54"/>
      <c r="C453" s="80" t="str">
        <f t="shared" si="35"/>
        <v>kanal F11</v>
      </c>
      <c r="D453" s="75" t="s">
        <v>9</v>
      </c>
      <c r="E453" s="78">
        <v>203.2</v>
      </c>
      <c r="F453" s="76"/>
      <c r="G453" s="78"/>
      <c r="H453" s="82"/>
      <c r="I453" s="82"/>
      <c r="J453" s="82"/>
    </row>
    <row r="454" spans="1:10" s="83" customFormat="1" ht="15" x14ac:dyDescent="0.25">
      <c r="A454" s="84"/>
      <c r="B454" s="54"/>
      <c r="C454" s="80" t="str">
        <f t="shared" si="35"/>
        <v>kanal F12</v>
      </c>
      <c r="D454" s="75" t="s">
        <v>9</v>
      </c>
      <c r="E454" s="78">
        <v>78.900000000000006</v>
      </c>
      <c r="F454" s="76"/>
      <c r="G454" s="78"/>
      <c r="H454" s="82"/>
      <c r="I454" s="82"/>
      <c r="J454" s="82"/>
    </row>
    <row r="455" spans="1:10" s="83" customFormat="1" ht="15" x14ac:dyDescent="0.25">
      <c r="A455" s="84"/>
      <c r="B455" s="54"/>
      <c r="C455" s="80" t="str">
        <f t="shared" si="35"/>
        <v>kanal F13</v>
      </c>
      <c r="D455" s="75" t="s">
        <v>9</v>
      </c>
      <c r="E455" s="78">
        <v>15</v>
      </c>
      <c r="F455" s="76"/>
      <c r="G455" s="78"/>
      <c r="H455" s="82"/>
      <c r="I455" s="82"/>
      <c r="J455" s="82"/>
    </row>
    <row r="456" spans="1:10" s="83" customFormat="1" ht="15" x14ac:dyDescent="0.25">
      <c r="A456" s="84"/>
      <c r="B456" s="54"/>
      <c r="C456" s="80" t="str">
        <f t="shared" si="35"/>
        <v>kanal F14</v>
      </c>
      <c r="D456" s="75" t="s">
        <v>9</v>
      </c>
      <c r="E456" s="78">
        <v>46</v>
      </c>
      <c r="F456" s="76"/>
      <c r="G456" s="78"/>
      <c r="H456" s="82"/>
      <c r="I456" s="82"/>
      <c r="J456" s="82"/>
    </row>
    <row r="457" spans="1:10" s="83" customFormat="1" ht="15" x14ac:dyDescent="0.25">
      <c r="A457" s="84"/>
      <c r="B457" s="54"/>
      <c r="C457" s="80" t="str">
        <f t="shared" si="35"/>
        <v>kanal F15</v>
      </c>
      <c r="D457" s="75" t="s">
        <v>9</v>
      </c>
      <c r="E457" s="78">
        <v>58.6</v>
      </c>
      <c r="F457" s="76"/>
      <c r="G457" s="78"/>
      <c r="H457" s="82"/>
      <c r="I457" s="82"/>
      <c r="J457" s="82"/>
    </row>
    <row r="458" spans="1:10" s="83" customFormat="1" ht="15" x14ac:dyDescent="0.25">
      <c r="A458" s="84"/>
      <c r="B458" s="54"/>
      <c r="C458" s="80" t="str">
        <f t="shared" si="35"/>
        <v>kanal F16</v>
      </c>
      <c r="D458" s="75" t="s">
        <v>9</v>
      </c>
      <c r="E458" s="78">
        <v>13</v>
      </c>
      <c r="F458" s="76"/>
      <c r="G458" s="78"/>
      <c r="H458" s="82"/>
      <c r="I458" s="82"/>
      <c r="J458" s="82"/>
    </row>
    <row r="459" spans="1:10" s="83" customFormat="1" ht="15" x14ac:dyDescent="0.25">
      <c r="A459" s="84"/>
      <c r="B459" s="54"/>
      <c r="C459" s="80" t="str">
        <f t="shared" si="35"/>
        <v>kanal F17</v>
      </c>
      <c r="D459" s="75" t="s">
        <v>9</v>
      </c>
      <c r="E459" s="78">
        <v>5</v>
      </c>
      <c r="F459" s="76"/>
      <c r="G459" s="78"/>
      <c r="H459" s="82"/>
      <c r="I459" s="82"/>
      <c r="J459" s="82"/>
    </row>
    <row r="460" spans="1:10" s="83" customFormat="1" ht="15" x14ac:dyDescent="0.25">
      <c r="A460" s="84"/>
      <c r="B460" s="54"/>
      <c r="C460" s="80" t="str">
        <f t="shared" si="35"/>
        <v>kanal F18</v>
      </c>
      <c r="D460" s="75" t="s">
        <v>9</v>
      </c>
      <c r="E460" s="78">
        <v>36.299999999999997</v>
      </c>
      <c r="F460" s="76"/>
      <c r="G460" s="78"/>
      <c r="H460" s="82"/>
      <c r="I460" s="82"/>
      <c r="J460" s="82"/>
    </row>
    <row r="461" spans="1:10" s="83" customFormat="1" ht="15" x14ac:dyDescent="0.25">
      <c r="A461" s="84"/>
      <c r="B461" s="54"/>
      <c r="C461" s="80" t="str">
        <f t="shared" si="35"/>
        <v>kanal F19</v>
      </c>
      <c r="D461" s="75" t="s">
        <v>9</v>
      </c>
      <c r="E461" s="78">
        <v>30</v>
      </c>
      <c r="F461" s="76"/>
      <c r="G461" s="78"/>
      <c r="H461" s="82"/>
      <c r="I461" s="82"/>
      <c r="J461" s="82"/>
    </row>
    <row r="462" spans="1:10" s="83" customFormat="1" ht="15" x14ac:dyDescent="0.25">
      <c r="A462" s="84"/>
      <c r="B462" s="54"/>
      <c r="C462" s="80" t="str">
        <f t="shared" si="35"/>
        <v>kanal F20</v>
      </c>
      <c r="D462" s="75" t="s">
        <v>9</v>
      </c>
      <c r="E462" s="78">
        <v>0</v>
      </c>
      <c r="F462" s="76"/>
      <c r="G462" s="78"/>
      <c r="H462" s="82"/>
      <c r="I462" s="82"/>
      <c r="J462" s="82"/>
    </row>
    <row r="463" spans="1:10" s="83" customFormat="1" ht="15" x14ac:dyDescent="0.25">
      <c r="A463" s="84"/>
      <c r="B463" s="54"/>
      <c r="C463" s="80"/>
      <c r="D463" s="75"/>
      <c r="E463" s="78"/>
      <c r="F463" s="76"/>
      <c r="G463" s="78"/>
      <c r="H463" s="82"/>
      <c r="I463" s="82"/>
      <c r="J463" s="82"/>
    </row>
    <row r="464" spans="1:10" s="83" customFormat="1" ht="90" x14ac:dyDescent="0.25">
      <c r="A464" s="84"/>
      <c r="B464" s="54">
        <v>3</v>
      </c>
      <c r="C464" s="77" t="s">
        <v>394</v>
      </c>
      <c r="D464" s="75"/>
      <c r="E464" s="78"/>
      <c r="F464" s="76"/>
      <c r="G464" s="78"/>
      <c r="H464" s="82"/>
      <c r="I464" s="82"/>
      <c r="J464" s="82"/>
    </row>
    <row r="465" spans="1:10" s="83" customFormat="1" ht="15" x14ac:dyDescent="0.25">
      <c r="A465" s="84"/>
      <c r="B465" s="54"/>
      <c r="C465" s="80" t="s">
        <v>395</v>
      </c>
      <c r="D465" s="75" t="s">
        <v>9</v>
      </c>
      <c r="E465" s="78">
        <v>5</v>
      </c>
      <c r="F465" s="76"/>
      <c r="G465" s="78">
        <f t="shared" si="34"/>
        <v>0</v>
      </c>
      <c r="H465" s="82"/>
      <c r="I465" s="82"/>
      <c r="J465" s="82"/>
    </row>
    <row r="466" spans="1:10" s="83" customFormat="1" ht="15" x14ac:dyDescent="0.25">
      <c r="A466" s="84"/>
      <c r="B466" s="54"/>
      <c r="C466" s="80" t="s">
        <v>396</v>
      </c>
      <c r="D466" s="75" t="s">
        <v>9</v>
      </c>
      <c r="E466" s="78">
        <v>12</v>
      </c>
      <c r="F466" s="76"/>
      <c r="G466" s="78">
        <f t="shared" si="34"/>
        <v>0</v>
      </c>
      <c r="H466" s="82"/>
      <c r="I466" s="82"/>
      <c r="J466" s="82"/>
    </row>
    <row r="467" spans="1:10" s="83" customFormat="1" ht="15" x14ac:dyDescent="0.25">
      <c r="A467" s="84"/>
      <c r="B467" s="54"/>
      <c r="C467" s="77"/>
      <c r="D467" s="75"/>
      <c r="E467" s="78"/>
      <c r="F467" s="76"/>
      <c r="G467" s="78"/>
      <c r="H467" s="82"/>
      <c r="I467" s="82"/>
      <c r="J467" s="82"/>
    </row>
    <row r="468" spans="1:10" s="83" customFormat="1" ht="92.25" customHeight="1" x14ac:dyDescent="0.25">
      <c r="A468" s="84"/>
      <c r="B468" s="54">
        <v>4</v>
      </c>
      <c r="C468" s="77" t="s">
        <v>39</v>
      </c>
      <c r="D468" s="75"/>
      <c r="E468" s="2"/>
      <c r="F468" s="19"/>
      <c r="G468" s="78"/>
      <c r="H468" s="82"/>
      <c r="I468" s="82"/>
      <c r="J468" s="82"/>
    </row>
    <row r="469" spans="1:10" ht="15" x14ac:dyDescent="0.25">
      <c r="B469" s="54"/>
      <c r="C469" s="79" t="s">
        <v>44</v>
      </c>
      <c r="D469" s="75" t="s">
        <v>10</v>
      </c>
      <c r="E469" s="2">
        <v>127</v>
      </c>
      <c r="F469" s="76"/>
      <c r="G469" s="78">
        <f>+E469*F469</f>
        <v>0</v>
      </c>
    </row>
    <row r="470" spans="1:10" ht="15" x14ac:dyDescent="0.25">
      <c r="B470" s="54"/>
      <c r="C470" s="79"/>
      <c r="D470" s="75"/>
      <c r="F470" s="76"/>
      <c r="G470" s="78"/>
    </row>
    <row r="471" spans="1:10" ht="92.25" customHeight="1" x14ac:dyDescent="0.25">
      <c r="B471" s="54">
        <v>5</v>
      </c>
      <c r="C471" s="77" t="s">
        <v>38</v>
      </c>
      <c r="D471" s="75"/>
      <c r="F471" s="76"/>
      <c r="G471" s="78"/>
    </row>
    <row r="472" spans="1:10" ht="15" x14ac:dyDescent="0.25">
      <c r="B472" s="54"/>
      <c r="C472" s="79" t="s">
        <v>45</v>
      </c>
      <c r="D472" s="75" t="s">
        <v>10</v>
      </c>
      <c r="E472" s="2">
        <v>17</v>
      </c>
      <c r="F472" s="76"/>
      <c r="G472" s="78">
        <f t="shared" ref="G472" si="36">+E472*F472</f>
        <v>0</v>
      </c>
    </row>
    <row r="473" spans="1:10" ht="15" x14ac:dyDescent="0.25">
      <c r="B473" s="54"/>
      <c r="C473" s="77"/>
      <c r="D473" s="75"/>
      <c r="E473" s="78"/>
      <c r="F473" s="76"/>
      <c r="G473" s="78"/>
    </row>
    <row r="474" spans="1:10" ht="90" x14ac:dyDescent="0.25">
      <c r="B474" s="54">
        <v>6</v>
      </c>
      <c r="C474" s="77" t="s">
        <v>267</v>
      </c>
      <c r="D474" s="75" t="s">
        <v>10</v>
      </c>
      <c r="E474" s="78">
        <v>144</v>
      </c>
      <c r="F474" s="76"/>
      <c r="G474" s="78">
        <f>+E474*F474</f>
        <v>0</v>
      </c>
    </row>
    <row r="475" spans="1:10" ht="15" x14ac:dyDescent="0.25">
      <c r="B475" s="54"/>
      <c r="C475" s="77"/>
      <c r="D475" s="75"/>
      <c r="E475" s="78"/>
      <c r="F475" s="76"/>
      <c r="G475" s="78"/>
    </row>
    <row r="476" spans="1:10" ht="45" x14ac:dyDescent="0.25">
      <c r="B476" s="54">
        <v>7</v>
      </c>
      <c r="C476" s="77" t="s">
        <v>513</v>
      </c>
      <c r="D476" s="75" t="s">
        <v>10</v>
      </c>
      <c r="E476" s="78">
        <v>96</v>
      </c>
      <c r="F476" s="76"/>
      <c r="G476" s="78">
        <f>+E476*F476</f>
        <v>0</v>
      </c>
    </row>
    <row r="477" spans="1:10" ht="15" x14ac:dyDescent="0.25">
      <c r="B477" s="54"/>
      <c r="C477" s="77"/>
      <c r="D477" s="75"/>
      <c r="E477" s="78"/>
      <c r="F477" s="76"/>
      <c r="G477" s="78"/>
    </row>
    <row r="478" spans="1:10" ht="60" customHeight="1" x14ac:dyDescent="0.25">
      <c r="B478" s="54">
        <v>8</v>
      </c>
      <c r="C478" s="52" t="s">
        <v>397</v>
      </c>
      <c r="D478" s="75" t="s">
        <v>10</v>
      </c>
      <c r="E478" s="78">
        <v>26</v>
      </c>
      <c r="F478" s="76"/>
      <c r="G478" s="78">
        <f t="shared" ref="G478" si="37">+E478*F478</f>
        <v>0</v>
      </c>
    </row>
    <row r="479" spans="1:10" ht="15" x14ac:dyDescent="0.2">
      <c r="B479" s="54"/>
      <c r="F479" s="4"/>
      <c r="G479" s="5"/>
    </row>
    <row r="480" spans="1:10" x14ac:dyDescent="0.2">
      <c r="C480" s="16" t="s">
        <v>14</v>
      </c>
      <c r="D480" s="1"/>
      <c r="E480" s="3"/>
      <c r="F480" s="3"/>
      <c r="G480" s="7">
        <f>SUM(G439:G479)</f>
        <v>0</v>
      </c>
    </row>
    <row r="481" spans="2:10" x14ac:dyDescent="0.2">
      <c r="C481" s="11"/>
      <c r="G481" s="6"/>
    </row>
    <row r="482" spans="2:10" ht="15" x14ac:dyDescent="0.25">
      <c r="B482" s="29" t="s">
        <v>16</v>
      </c>
      <c r="C482" s="11" t="s">
        <v>7</v>
      </c>
      <c r="D482" s="75"/>
      <c r="J482" s="12"/>
    </row>
    <row r="483" spans="2:10" ht="15" x14ac:dyDescent="0.25">
      <c r="B483" s="55"/>
      <c r="C483" s="11"/>
      <c r="D483" s="75"/>
      <c r="J483" s="12"/>
    </row>
    <row r="484" spans="2:10" ht="30" x14ac:dyDescent="0.25">
      <c r="B484" s="54">
        <v>1</v>
      </c>
      <c r="C484" s="159" t="s">
        <v>53</v>
      </c>
      <c r="D484" s="160" t="s">
        <v>48</v>
      </c>
      <c r="E484" s="161">
        <v>723.5</v>
      </c>
      <c r="F484" s="162"/>
      <c r="G484" s="161">
        <f t="shared" ref="G484:G594" si="38">+E484*F484</f>
        <v>0</v>
      </c>
      <c r="J484" s="12"/>
    </row>
    <row r="485" spans="2:10" ht="18" x14ac:dyDescent="0.25">
      <c r="B485" s="54"/>
      <c r="C485" s="80" t="str">
        <f t="shared" ref="C485:C504" si="39">C443</f>
        <v>kanal F1</v>
      </c>
      <c r="D485" s="75" t="s">
        <v>48</v>
      </c>
      <c r="E485" s="78">
        <v>0</v>
      </c>
      <c r="F485" s="76"/>
      <c r="G485" s="78"/>
      <c r="J485" s="12"/>
    </row>
    <row r="486" spans="2:10" ht="18" x14ac:dyDescent="0.25">
      <c r="B486" s="54"/>
      <c r="C486" s="80" t="str">
        <f t="shared" si="39"/>
        <v>kanal F2</v>
      </c>
      <c r="D486" s="75" t="s">
        <v>48</v>
      </c>
      <c r="E486" s="78">
        <v>9</v>
      </c>
      <c r="F486" s="76"/>
      <c r="G486" s="78"/>
      <c r="J486" s="12"/>
    </row>
    <row r="487" spans="2:10" ht="18" x14ac:dyDescent="0.25">
      <c r="B487" s="54"/>
      <c r="C487" s="80" t="str">
        <f t="shared" si="39"/>
        <v>kanal F3</v>
      </c>
      <c r="D487" s="75" t="s">
        <v>48</v>
      </c>
      <c r="E487" s="78">
        <v>76</v>
      </c>
      <c r="F487" s="76"/>
      <c r="G487" s="78"/>
      <c r="J487" s="12"/>
    </row>
    <row r="488" spans="2:10" ht="18" x14ac:dyDescent="0.25">
      <c r="B488" s="54"/>
      <c r="C488" s="80" t="str">
        <f t="shared" si="39"/>
        <v>kanal F4</v>
      </c>
      <c r="D488" s="75" t="s">
        <v>48</v>
      </c>
      <c r="E488" s="78">
        <v>110</v>
      </c>
      <c r="F488" s="76"/>
      <c r="G488" s="78"/>
      <c r="J488" s="12"/>
    </row>
    <row r="489" spans="2:10" ht="18" x14ac:dyDescent="0.25">
      <c r="B489" s="54"/>
      <c r="C489" s="80" t="str">
        <f t="shared" si="39"/>
        <v>kanal F5</v>
      </c>
      <c r="D489" s="75" t="s">
        <v>48</v>
      </c>
      <c r="E489" s="78">
        <v>85</v>
      </c>
      <c r="F489" s="76"/>
      <c r="G489" s="78"/>
      <c r="J489" s="12"/>
    </row>
    <row r="490" spans="2:10" ht="18" x14ac:dyDescent="0.25">
      <c r="B490" s="54"/>
      <c r="C490" s="80" t="str">
        <f t="shared" si="39"/>
        <v>kanal F6</v>
      </c>
      <c r="D490" s="75" t="s">
        <v>48</v>
      </c>
      <c r="E490" s="78">
        <v>76</v>
      </c>
      <c r="F490" s="76"/>
      <c r="G490" s="78"/>
      <c r="J490" s="12"/>
    </row>
    <row r="491" spans="2:10" ht="18" x14ac:dyDescent="0.25">
      <c r="B491" s="54"/>
      <c r="C491" s="80" t="str">
        <f t="shared" si="39"/>
        <v>kanal F7</v>
      </c>
      <c r="D491" s="75" t="s">
        <v>48</v>
      </c>
      <c r="E491" s="78">
        <v>14</v>
      </c>
      <c r="F491" s="76"/>
      <c r="G491" s="78"/>
      <c r="J491" s="12"/>
    </row>
    <row r="492" spans="2:10" ht="18" x14ac:dyDescent="0.25">
      <c r="B492" s="54"/>
      <c r="C492" s="80" t="str">
        <f t="shared" si="39"/>
        <v>kanal F8</v>
      </c>
      <c r="D492" s="75" t="s">
        <v>48</v>
      </c>
      <c r="E492" s="78">
        <v>4.5</v>
      </c>
      <c r="F492" s="76"/>
      <c r="G492" s="78"/>
      <c r="J492" s="12"/>
    </row>
    <row r="493" spans="2:10" ht="18" x14ac:dyDescent="0.25">
      <c r="B493" s="54"/>
      <c r="C493" s="80" t="str">
        <f t="shared" si="39"/>
        <v>kanal F9</v>
      </c>
      <c r="D493" s="75" t="s">
        <v>48</v>
      </c>
      <c r="E493" s="78">
        <v>20</v>
      </c>
      <c r="F493" s="76"/>
      <c r="G493" s="78"/>
      <c r="J493" s="12"/>
    </row>
    <row r="494" spans="2:10" ht="18" x14ac:dyDescent="0.25">
      <c r="B494" s="54"/>
      <c r="C494" s="80" t="str">
        <f t="shared" si="39"/>
        <v>kanal F10</v>
      </c>
      <c r="D494" s="75" t="s">
        <v>48</v>
      </c>
      <c r="E494" s="78">
        <v>50</v>
      </c>
      <c r="F494" s="76"/>
      <c r="G494" s="78"/>
      <c r="J494" s="12"/>
    </row>
    <row r="495" spans="2:10" ht="18" x14ac:dyDescent="0.25">
      <c r="B495" s="54"/>
      <c r="C495" s="80" t="str">
        <f t="shared" si="39"/>
        <v>kanal F11</v>
      </c>
      <c r="D495" s="75" t="s">
        <v>48</v>
      </c>
      <c r="E495" s="78">
        <v>107</v>
      </c>
      <c r="F495" s="76"/>
      <c r="G495" s="78"/>
      <c r="J495" s="12"/>
    </row>
    <row r="496" spans="2:10" ht="18" x14ac:dyDescent="0.25">
      <c r="B496" s="54"/>
      <c r="C496" s="80" t="str">
        <f t="shared" si="39"/>
        <v>kanal F12</v>
      </c>
      <c r="D496" s="75" t="s">
        <v>48</v>
      </c>
      <c r="E496" s="78">
        <v>51</v>
      </c>
      <c r="F496" s="76"/>
      <c r="G496" s="78"/>
      <c r="J496" s="12"/>
    </row>
    <row r="497" spans="2:10" ht="18" x14ac:dyDescent="0.25">
      <c r="B497" s="54"/>
      <c r="C497" s="80" t="str">
        <f t="shared" si="39"/>
        <v>kanal F13</v>
      </c>
      <c r="D497" s="75" t="s">
        <v>48</v>
      </c>
      <c r="E497" s="78">
        <v>31</v>
      </c>
      <c r="F497" s="76"/>
      <c r="G497" s="78"/>
      <c r="J497" s="12"/>
    </row>
    <row r="498" spans="2:10" ht="18" x14ac:dyDescent="0.25">
      <c r="B498" s="54"/>
      <c r="C498" s="80" t="str">
        <f t="shared" si="39"/>
        <v>kanal F14</v>
      </c>
      <c r="D498" s="75" t="s">
        <v>48</v>
      </c>
      <c r="E498" s="78">
        <v>82</v>
      </c>
      <c r="F498" s="76"/>
      <c r="G498" s="78"/>
      <c r="J498" s="12"/>
    </row>
    <row r="499" spans="2:10" ht="18" x14ac:dyDescent="0.25">
      <c r="B499" s="54"/>
      <c r="C499" s="80" t="str">
        <f t="shared" si="39"/>
        <v>kanal F15</v>
      </c>
      <c r="D499" s="75" t="s">
        <v>48</v>
      </c>
      <c r="E499" s="78">
        <v>0</v>
      </c>
      <c r="F499" s="76"/>
      <c r="G499" s="78"/>
      <c r="J499" s="12"/>
    </row>
    <row r="500" spans="2:10" ht="18" x14ac:dyDescent="0.25">
      <c r="B500" s="54"/>
      <c r="C500" s="80" t="str">
        <f t="shared" si="39"/>
        <v>kanal F16</v>
      </c>
      <c r="D500" s="75" t="s">
        <v>48</v>
      </c>
      <c r="E500" s="78">
        <v>0</v>
      </c>
      <c r="F500" s="76"/>
      <c r="G500" s="78"/>
      <c r="J500" s="12"/>
    </row>
    <row r="501" spans="2:10" ht="18" x14ac:dyDescent="0.25">
      <c r="B501" s="54"/>
      <c r="C501" s="80" t="str">
        <f t="shared" si="39"/>
        <v>kanal F17</v>
      </c>
      <c r="D501" s="75" t="s">
        <v>48</v>
      </c>
      <c r="E501" s="78">
        <v>0</v>
      </c>
      <c r="F501" s="76"/>
      <c r="G501" s="78"/>
      <c r="J501" s="12"/>
    </row>
    <row r="502" spans="2:10" ht="18" x14ac:dyDescent="0.25">
      <c r="B502" s="54"/>
      <c r="C502" s="80" t="str">
        <f t="shared" si="39"/>
        <v>kanal F18</v>
      </c>
      <c r="D502" s="75" t="s">
        <v>48</v>
      </c>
      <c r="E502" s="78">
        <v>8</v>
      </c>
      <c r="F502" s="76"/>
      <c r="G502" s="78"/>
      <c r="J502" s="12"/>
    </row>
    <row r="503" spans="2:10" ht="18" x14ac:dyDescent="0.25">
      <c r="B503" s="54"/>
      <c r="C503" s="80" t="str">
        <f t="shared" si="39"/>
        <v>kanal F19</v>
      </c>
      <c r="D503" s="75" t="s">
        <v>48</v>
      </c>
      <c r="E503" s="78">
        <v>0</v>
      </c>
      <c r="F503" s="76"/>
      <c r="G503" s="78"/>
      <c r="J503" s="12"/>
    </row>
    <row r="504" spans="2:10" ht="18" x14ac:dyDescent="0.25">
      <c r="B504" s="54"/>
      <c r="C504" s="80" t="str">
        <f t="shared" si="39"/>
        <v>kanal F20</v>
      </c>
      <c r="D504" s="75" t="s">
        <v>48</v>
      </c>
      <c r="E504" s="78">
        <v>0</v>
      </c>
      <c r="F504" s="76"/>
      <c r="G504" s="78"/>
      <c r="J504" s="12"/>
    </row>
    <row r="505" spans="2:10" ht="15" x14ac:dyDescent="0.25">
      <c r="B505" s="54"/>
      <c r="C505" s="77"/>
      <c r="D505" s="75"/>
      <c r="E505" s="78"/>
      <c r="F505" s="76"/>
      <c r="G505" s="78"/>
      <c r="J505" s="12"/>
    </row>
    <row r="506" spans="2:10" ht="30" x14ac:dyDescent="0.25">
      <c r="B506" s="54">
        <v>2</v>
      </c>
      <c r="C506" s="159" t="s">
        <v>52</v>
      </c>
      <c r="D506" s="160" t="s">
        <v>9</v>
      </c>
      <c r="E506" s="161">
        <v>496</v>
      </c>
      <c r="F506" s="162"/>
      <c r="G506" s="161">
        <f t="shared" si="38"/>
        <v>0</v>
      </c>
      <c r="J506" s="12"/>
    </row>
    <row r="507" spans="2:10" ht="15" x14ac:dyDescent="0.25">
      <c r="B507" s="54"/>
      <c r="C507" s="80" t="str">
        <f>C485</f>
        <v>kanal F1</v>
      </c>
      <c r="D507" s="75" t="s">
        <v>9</v>
      </c>
      <c r="E507" s="78">
        <v>0</v>
      </c>
      <c r="F507" s="76"/>
      <c r="G507" s="78"/>
      <c r="J507" s="12"/>
    </row>
    <row r="508" spans="2:10" ht="15" x14ac:dyDescent="0.25">
      <c r="B508" s="54"/>
      <c r="C508" s="80" t="str">
        <f t="shared" ref="C508:C526" si="40">C486</f>
        <v>kanal F2</v>
      </c>
      <c r="D508" s="75" t="s">
        <v>9</v>
      </c>
      <c r="E508" s="78">
        <v>12</v>
      </c>
      <c r="F508" s="76"/>
      <c r="G508" s="78"/>
      <c r="J508" s="12"/>
    </row>
    <row r="509" spans="2:10" ht="15" x14ac:dyDescent="0.25">
      <c r="B509" s="54"/>
      <c r="C509" s="80" t="str">
        <f t="shared" si="40"/>
        <v>kanal F3</v>
      </c>
      <c r="D509" s="75" t="s">
        <v>9</v>
      </c>
      <c r="E509" s="78">
        <v>47</v>
      </c>
      <c r="F509" s="76"/>
      <c r="G509" s="78"/>
      <c r="J509" s="12"/>
    </row>
    <row r="510" spans="2:10" ht="15" x14ac:dyDescent="0.25">
      <c r="B510" s="54"/>
      <c r="C510" s="80" t="str">
        <f t="shared" si="40"/>
        <v>kanal F4</v>
      </c>
      <c r="D510" s="75" t="s">
        <v>9</v>
      </c>
      <c r="E510" s="78">
        <v>117</v>
      </c>
      <c r="F510" s="76"/>
      <c r="G510" s="78"/>
      <c r="J510" s="12"/>
    </row>
    <row r="511" spans="2:10" ht="15" x14ac:dyDescent="0.25">
      <c r="B511" s="54"/>
      <c r="C511" s="80" t="str">
        <f t="shared" si="40"/>
        <v>kanal F5</v>
      </c>
      <c r="D511" s="75" t="s">
        <v>9</v>
      </c>
      <c r="E511" s="78">
        <v>90</v>
      </c>
      <c r="F511" s="76"/>
      <c r="G511" s="78"/>
      <c r="J511" s="12"/>
    </row>
    <row r="512" spans="2:10" ht="15" x14ac:dyDescent="0.25">
      <c r="B512" s="54"/>
      <c r="C512" s="80" t="str">
        <f t="shared" si="40"/>
        <v>kanal F6</v>
      </c>
      <c r="D512" s="75" t="s">
        <v>9</v>
      </c>
      <c r="E512" s="78">
        <v>27</v>
      </c>
      <c r="F512" s="76"/>
      <c r="G512" s="78"/>
      <c r="J512" s="12"/>
    </row>
    <row r="513" spans="2:10" ht="15" x14ac:dyDescent="0.25">
      <c r="B513" s="54"/>
      <c r="C513" s="80" t="str">
        <f t="shared" si="40"/>
        <v>kanal F7</v>
      </c>
      <c r="D513" s="75" t="s">
        <v>9</v>
      </c>
      <c r="E513" s="78">
        <v>12</v>
      </c>
      <c r="F513" s="76"/>
      <c r="G513" s="78"/>
      <c r="J513" s="12"/>
    </row>
    <row r="514" spans="2:10" ht="15" x14ac:dyDescent="0.25">
      <c r="B514" s="54"/>
      <c r="C514" s="80" t="str">
        <f t="shared" si="40"/>
        <v>kanal F8</v>
      </c>
      <c r="D514" s="75" t="s">
        <v>9</v>
      </c>
      <c r="E514" s="78">
        <v>7</v>
      </c>
      <c r="F514" s="76"/>
      <c r="G514" s="78"/>
      <c r="J514" s="12"/>
    </row>
    <row r="515" spans="2:10" ht="15" x14ac:dyDescent="0.25">
      <c r="B515" s="54"/>
      <c r="C515" s="80" t="str">
        <f t="shared" si="40"/>
        <v>kanal F9</v>
      </c>
      <c r="D515" s="75" t="s">
        <v>9</v>
      </c>
      <c r="E515" s="78">
        <v>12</v>
      </c>
      <c r="F515" s="76"/>
      <c r="G515" s="78"/>
      <c r="J515" s="12"/>
    </row>
    <row r="516" spans="2:10" ht="15" x14ac:dyDescent="0.25">
      <c r="B516" s="54"/>
      <c r="C516" s="80" t="str">
        <f t="shared" si="40"/>
        <v>kanal F10</v>
      </c>
      <c r="D516" s="75" t="s">
        <v>9</v>
      </c>
      <c r="E516" s="78">
        <v>13</v>
      </c>
      <c r="F516" s="76"/>
      <c r="G516" s="78"/>
      <c r="J516" s="12"/>
    </row>
    <row r="517" spans="2:10" ht="15" x14ac:dyDescent="0.25">
      <c r="B517" s="54"/>
      <c r="C517" s="80" t="str">
        <f t="shared" si="40"/>
        <v>kanal F11</v>
      </c>
      <c r="D517" s="75" t="s">
        <v>9</v>
      </c>
      <c r="E517" s="78">
        <v>64</v>
      </c>
      <c r="F517" s="76"/>
      <c r="G517" s="78"/>
      <c r="J517" s="12"/>
    </row>
    <row r="518" spans="2:10" ht="15" x14ac:dyDescent="0.25">
      <c r="B518" s="54"/>
      <c r="C518" s="80" t="str">
        <f t="shared" si="40"/>
        <v>kanal F12</v>
      </c>
      <c r="D518" s="75" t="s">
        <v>9</v>
      </c>
      <c r="E518" s="78">
        <v>40</v>
      </c>
      <c r="F518" s="76"/>
      <c r="G518" s="78"/>
      <c r="J518" s="12"/>
    </row>
    <row r="519" spans="2:10" ht="15" x14ac:dyDescent="0.25">
      <c r="B519" s="54"/>
      <c r="C519" s="80" t="str">
        <f t="shared" si="40"/>
        <v>kanal F13</v>
      </c>
      <c r="D519" s="75" t="s">
        <v>9</v>
      </c>
      <c r="E519" s="78">
        <v>9</v>
      </c>
      <c r="F519" s="76"/>
      <c r="G519" s="78"/>
      <c r="J519" s="12"/>
    </row>
    <row r="520" spans="2:10" ht="15" x14ac:dyDescent="0.25">
      <c r="B520" s="54"/>
      <c r="C520" s="80" t="str">
        <f t="shared" si="40"/>
        <v>kanal F14</v>
      </c>
      <c r="D520" s="75" t="s">
        <v>9</v>
      </c>
      <c r="E520" s="78">
        <v>6</v>
      </c>
      <c r="F520" s="76"/>
      <c r="G520" s="78"/>
      <c r="J520" s="12"/>
    </row>
    <row r="521" spans="2:10" ht="15" x14ac:dyDescent="0.25">
      <c r="B521" s="54"/>
      <c r="C521" s="80" t="str">
        <f t="shared" si="40"/>
        <v>kanal F15</v>
      </c>
      <c r="D521" s="75" t="s">
        <v>9</v>
      </c>
      <c r="E521" s="78">
        <v>35</v>
      </c>
      <c r="F521" s="76"/>
      <c r="G521" s="78"/>
      <c r="J521" s="12"/>
    </row>
    <row r="522" spans="2:10" ht="15" x14ac:dyDescent="0.25">
      <c r="B522" s="54"/>
      <c r="C522" s="80" t="str">
        <f t="shared" si="40"/>
        <v>kanal F16</v>
      </c>
      <c r="D522" s="75" t="s">
        <v>9</v>
      </c>
      <c r="E522" s="78">
        <v>0</v>
      </c>
      <c r="F522" s="76"/>
      <c r="G522" s="78"/>
      <c r="J522" s="12"/>
    </row>
    <row r="523" spans="2:10" ht="15" x14ac:dyDescent="0.25">
      <c r="B523" s="54"/>
      <c r="C523" s="80" t="str">
        <f t="shared" si="40"/>
        <v>kanal F17</v>
      </c>
      <c r="D523" s="75" t="s">
        <v>9</v>
      </c>
      <c r="E523" s="78">
        <v>0</v>
      </c>
      <c r="F523" s="76"/>
      <c r="G523" s="78"/>
      <c r="J523" s="12"/>
    </row>
    <row r="524" spans="2:10" ht="15" x14ac:dyDescent="0.25">
      <c r="B524" s="54"/>
      <c r="C524" s="80" t="str">
        <f t="shared" si="40"/>
        <v>kanal F18</v>
      </c>
      <c r="D524" s="75" t="s">
        <v>9</v>
      </c>
      <c r="E524" s="78">
        <v>5</v>
      </c>
      <c r="F524" s="76"/>
      <c r="G524" s="78"/>
      <c r="J524" s="12"/>
    </row>
    <row r="525" spans="2:10" ht="15" x14ac:dyDescent="0.25">
      <c r="B525" s="54"/>
      <c r="C525" s="80" t="str">
        <f t="shared" si="40"/>
        <v>kanal F19</v>
      </c>
      <c r="D525" s="75" t="s">
        <v>9</v>
      </c>
      <c r="E525" s="78">
        <v>0</v>
      </c>
      <c r="F525" s="76"/>
      <c r="G525" s="78"/>
      <c r="J525" s="12"/>
    </row>
    <row r="526" spans="2:10" ht="15" x14ac:dyDescent="0.25">
      <c r="B526" s="54"/>
      <c r="C526" s="80" t="str">
        <f t="shared" si="40"/>
        <v>kanal F20</v>
      </c>
      <c r="D526" s="75" t="s">
        <v>9</v>
      </c>
      <c r="E526" s="78">
        <v>0</v>
      </c>
      <c r="F526" s="76"/>
      <c r="G526" s="78"/>
      <c r="J526" s="12"/>
    </row>
    <row r="527" spans="2:10" ht="15" x14ac:dyDescent="0.25">
      <c r="B527" s="54"/>
      <c r="C527" s="77"/>
      <c r="D527" s="75"/>
      <c r="E527" s="78"/>
      <c r="F527" s="76"/>
      <c r="G527" s="78"/>
      <c r="J527" s="12"/>
    </row>
    <row r="528" spans="2:10" ht="30" x14ac:dyDescent="0.25">
      <c r="B528" s="54">
        <v>3</v>
      </c>
      <c r="C528" s="159" t="s">
        <v>33</v>
      </c>
      <c r="D528" s="160" t="s">
        <v>48</v>
      </c>
      <c r="E528" s="161">
        <v>723.5</v>
      </c>
      <c r="F528" s="162"/>
      <c r="G528" s="161">
        <f t="shared" si="38"/>
        <v>0</v>
      </c>
      <c r="J528" s="12"/>
    </row>
    <row r="529" spans="2:10" ht="18" x14ac:dyDescent="0.25">
      <c r="B529" s="54"/>
      <c r="C529" s="80" t="str">
        <f>C507</f>
        <v>kanal F1</v>
      </c>
      <c r="D529" s="75" t="s">
        <v>48</v>
      </c>
      <c r="E529" s="78">
        <v>0</v>
      </c>
      <c r="F529" s="76"/>
      <c r="G529" s="78"/>
      <c r="J529" s="12"/>
    </row>
    <row r="530" spans="2:10" ht="18" x14ac:dyDescent="0.25">
      <c r="B530" s="54"/>
      <c r="C530" s="80" t="str">
        <f t="shared" ref="C530:C548" si="41">C508</f>
        <v>kanal F2</v>
      </c>
      <c r="D530" s="75" t="s">
        <v>48</v>
      </c>
      <c r="E530" s="78">
        <v>9</v>
      </c>
      <c r="F530" s="76"/>
      <c r="G530" s="78"/>
      <c r="J530" s="12"/>
    </row>
    <row r="531" spans="2:10" ht="18" x14ac:dyDescent="0.25">
      <c r="B531" s="54"/>
      <c r="C531" s="80" t="str">
        <f t="shared" si="41"/>
        <v>kanal F3</v>
      </c>
      <c r="D531" s="75" t="s">
        <v>48</v>
      </c>
      <c r="E531" s="78">
        <v>76</v>
      </c>
      <c r="F531" s="76"/>
      <c r="G531" s="78"/>
      <c r="J531" s="12"/>
    </row>
    <row r="532" spans="2:10" ht="18" x14ac:dyDescent="0.25">
      <c r="B532" s="54"/>
      <c r="C532" s="80" t="str">
        <f t="shared" si="41"/>
        <v>kanal F4</v>
      </c>
      <c r="D532" s="75" t="s">
        <v>48</v>
      </c>
      <c r="E532" s="78">
        <v>110</v>
      </c>
      <c r="F532" s="76"/>
      <c r="G532" s="78"/>
      <c r="J532" s="12"/>
    </row>
    <row r="533" spans="2:10" ht="18" x14ac:dyDescent="0.25">
      <c r="B533" s="54"/>
      <c r="C533" s="80" t="str">
        <f t="shared" si="41"/>
        <v>kanal F5</v>
      </c>
      <c r="D533" s="75" t="s">
        <v>48</v>
      </c>
      <c r="E533" s="78">
        <v>85</v>
      </c>
      <c r="F533" s="76"/>
      <c r="G533" s="78"/>
      <c r="J533" s="12"/>
    </row>
    <row r="534" spans="2:10" ht="18" x14ac:dyDescent="0.25">
      <c r="B534" s="54"/>
      <c r="C534" s="80" t="str">
        <f t="shared" si="41"/>
        <v>kanal F6</v>
      </c>
      <c r="D534" s="75" t="s">
        <v>48</v>
      </c>
      <c r="E534" s="78">
        <v>76</v>
      </c>
      <c r="F534" s="76"/>
      <c r="G534" s="78"/>
      <c r="J534" s="12"/>
    </row>
    <row r="535" spans="2:10" ht="18" x14ac:dyDescent="0.25">
      <c r="B535" s="54"/>
      <c r="C535" s="80" t="str">
        <f t="shared" si="41"/>
        <v>kanal F7</v>
      </c>
      <c r="D535" s="75" t="s">
        <v>48</v>
      </c>
      <c r="E535" s="78">
        <v>14</v>
      </c>
      <c r="F535" s="76"/>
      <c r="G535" s="78"/>
      <c r="J535" s="12"/>
    </row>
    <row r="536" spans="2:10" ht="18" x14ac:dyDescent="0.25">
      <c r="B536" s="54"/>
      <c r="C536" s="80" t="str">
        <f t="shared" si="41"/>
        <v>kanal F8</v>
      </c>
      <c r="D536" s="75" t="s">
        <v>48</v>
      </c>
      <c r="E536" s="78">
        <v>4.5</v>
      </c>
      <c r="F536" s="76"/>
      <c r="G536" s="78"/>
      <c r="J536" s="12"/>
    </row>
    <row r="537" spans="2:10" ht="18" x14ac:dyDescent="0.25">
      <c r="B537" s="54"/>
      <c r="C537" s="80" t="str">
        <f t="shared" si="41"/>
        <v>kanal F9</v>
      </c>
      <c r="D537" s="75" t="s">
        <v>48</v>
      </c>
      <c r="E537" s="78">
        <v>20</v>
      </c>
      <c r="F537" s="76"/>
      <c r="G537" s="78"/>
      <c r="J537" s="12"/>
    </row>
    <row r="538" spans="2:10" ht="18" x14ac:dyDescent="0.25">
      <c r="B538" s="54"/>
      <c r="C538" s="80" t="str">
        <f t="shared" si="41"/>
        <v>kanal F10</v>
      </c>
      <c r="D538" s="75" t="s">
        <v>48</v>
      </c>
      <c r="E538" s="78">
        <v>50</v>
      </c>
      <c r="F538" s="76"/>
      <c r="G538" s="78"/>
      <c r="J538" s="12"/>
    </row>
    <row r="539" spans="2:10" ht="18" x14ac:dyDescent="0.25">
      <c r="B539" s="54"/>
      <c r="C539" s="80" t="str">
        <f t="shared" si="41"/>
        <v>kanal F11</v>
      </c>
      <c r="D539" s="75" t="s">
        <v>48</v>
      </c>
      <c r="E539" s="78">
        <v>107</v>
      </c>
      <c r="F539" s="76"/>
      <c r="G539" s="78"/>
      <c r="J539" s="12"/>
    </row>
    <row r="540" spans="2:10" ht="18" x14ac:dyDescent="0.25">
      <c r="B540" s="54"/>
      <c r="C540" s="80" t="str">
        <f t="shared" si="41"/>
        <v>kanal F12</v>
      </c>
      <c r="D540" s="75" t="s">
        <v>48</v>
      </c>
      <c r="E540" s="78">
        <v>51</v>
      </c>
      <c r="F540" s="76"/>
      <c r="G540" s="78"/>
      <c r="J540" s="12"/>
    </row>
    <row r="541" spans="2:10" ht="18" x14ac:dyDescent="0.25">
      <c r="B541" s="54"/>
      <c r="C541" s="80" t="str">
        <f t="shared" si="41"/>
        <v>kanal F13</v>
      </c>
      <c r="D541" s="75" t="s">
        <v>48</v>
      </c>
      <c r="E541" s="78">
        <v>31</v>
      </c>
      <c r="F541" s="76"/>
      <c r="G541" s="78"/>
      <c r="J541" s="12"/>
    </row>
    <row r="542" spans="2:10" ht="18" x14ac:dyDescent="0.25">
      <c r="B542" s="54"/>
      <c r="C542" s="80" t="str">
        <f t="shared" si="41"/>
        <v>kanal F14</v>
      </c>
      <c r="D542" s="75" t="s">
        <v>48</v>
      </c>
      <c r="E542" s="78">
        <v>82</v>
      </c>
      <c r="F542" s="76"/>
      <c r="G542" s="78"/>
      <c r="J542" s="12"/>
    </row>
    <row r="543" spans="2:10" ht="18" x14ac:dyDescent="0.25">
      <c r="B543" s="54"/>
      <c r="C543" s="80" t="str">
        <f t="shared" si="41"/>
        <v>kanal F15</v>
      </c>
      <c r="D543" s="75" t="s">
        <v>48</v>
      </c>
      <c r="E543" s="78">
        <v>0</v>
      </c>
      <c r="F543" s="76"/>
      <c r="G543" s="78"/>
      <c r="J543" s="12"/>
    </row>
    <row r="544" spans="2:10" ht="18" x14ac:dyDescent="0.25">
      <c r="B544" s="54"/>
      <c r="C544" s="80" t="str">
        <f t="shared" si="41"/>
        <v>kanal F16</v>
      </c>
      <c r="D544" s="75" t="s">
        <v>48</v>
      </c>
      <c r="E544" s="78">
        <v>0</v>
      </c>
      <c r="F544" s="76"/>
      <c r="G544" s="78"/>
      <c r="J544" s="12"/>
    </row>
    <row r="545" spans="2:10" ht="18" x14ac:dyDescent="0.25">
      <c r="B545" s="54"/>
      <c r="C545" s="80" t="str">
        <f t="shared" si="41"/>
        <v>kanal F17</v>
      </c>
      <c r="D545" s="75" t="s">
        <v>48</v>
      </c>
      <c r="E545" s="78">
        <v>0</v>
      </c>
      <c r="F545" s="76"/>
      <c r="G545" s="78"/>
      <c r="J545" s="12"/>
    </row>
    <row r="546" spans="2:10" ht="18" x14ac:dyDescent="0.25">
      <c r="B546" s="54"/>
      <c r="C546" s="80" t="str">
        <f t="shared" si="41"/>
        <v>kanal F18</v>
      </c>
      <c r="D546" s="75" t="s">
        <v>48</v>
      </c>
      <c r="E546" s="78">
        <v>8</v>
      </c>
      <c r="F546" s="76"/>
      <c r="G546" s="78"/>
      <c r="J546" s="12"/>
    </row>
    <row r="547" spans="2:10" ht="18" x14ac:dyDescent="0.25">
      <c r="B547" s="54"/>
      <c r="C547" s="80" t="str">
        <f t="shared" si="41"/>
        <v>kanal F19</v>
      </c>
      <c r="D547" s="75" t="s">
        <v>48</v>
      </c>
      <c r="E547" s="78">
        <v>0</v>
      </c>
      <c r="F547" s="76"/>
      <c r="G547" s="78"/>
      <c r="J547" s="12"/>
    </row>
    <row r="548" spans="2:10" ht="18" x14ac:dyDescent="0.25">
      <c r="B548" s="54"/>
      <c r="C548" s="80" t="str">
        <f t="shared" si="41"/>
        <v>kanal F20</v>
      </c>
      <c r="D548" s="75" t="s">
        <v>48</v>
      </c>
      <c r="E548" s="78">
        <v>0</v>
      </c>
      <c r="F548" s="76"/>
      <c r="G548" s="78"/>
      <c r="J548" s="12"/>
    </row>
    <row r="549" spans="2:10" ht="15" x14ac:dyDescent="0.25">
      <c r="B549" s="54"/>
      <c r="C549" s="80"/>
      <c r="D549" s="75"/>
      <c r="E549" s="78"/>
      <c r="F549" s="76"/>
      <c r="G549" s="78"/>
      <c r="J549" s="12"/>
    </row>
    <row r="550" spans="2:10" ht="31.5" customHeight="1" x14ac:dyDescent="0.25">
      <c r="B550" s="54">
        <v>4</v>
      </c>
      <c r="C550" s="159" t="s">
        <v>54</v>
      </c>
      <c r="D550" s="160" t="s">
        <v>48</v>
      </c>
      <c r="E550" s="161">
        <v>743.5</v>
      </c>
      <c r="F550" s="162"/>
      <c r="G550" s="161">
        <f t="shared" si="38"/>
        <v>0</v>
      </c>
      <c r="J550" s="12"/>
    </row>
    <row r="551" spans="2:10" ht="18" x14ac:dyDescent="0.25">
      <c r="B551" s="54"/>
      <c r="C551" s="80" t="str">
        <f t="shared" ref="C551:C570" si="42">C529</f>
        <v>kanal F1</v>
      </c>
      <c r="D551" s="75" t="s">
        <v>48</v>
      </c>
      <c r="E551" s="78">
        <v>0</v>
      </c>
      <c r="F551" s="76"/>
      <c r="G551" s="78"/>
      <c r="J551" s="12"/>
    </row>
    <row r="552" spans="2:10" ht="18" x14ac:dyDescent="0.25">
      <c r="B552" s="54"/>
      <c r="C552" s="80" t="str">
        <f t="shared" si="42"/>
        <v>kanal F2</v>
      </c>
      <c r="D552" s="75" t="s">
        <v>48</v>
      </c>
      <c r="E552" s="78">
        <v>9.5</v>
      </c>
      <c r="F552" s="76"/>
      <c r="G552" s="78"/>
      <c r="J552" s="12"/>
    </row>
    <row r="553" spans="2:10" ht="18" x14ac:dyDescent="0.25">
      <c r="B553" s="54"/>
      <c r="C553" s="80" t="str">
        <f t="shared" si="42"/>
        <v>kanal F3</v>
      </c>
      <c r="D553" s="75" t="s">
        <v>48</v>
      </c>
      <c r="E553" s="78">
        <v>78</v>
      </c>
      <c r="F553" s="76"/>
      <c r="G553" s="78"/>
      <c r="J553" s="12"/>
    </row>
    <row r="554" spans="2:10" ht="18" x14ac:dyDescent="0.25">
      <c r="B554" s="54"/>
      <c r="C554" s="80" t="str">
        <f t="shared" si="42"/>
        <v>kanal F4</v>
      </c>
      <c r="D554" s="75" t="s">
        <v>48</v>
      </c>
      <c r="E554" s="78">
        <v>112.5</v>
      </c>
      <c r="F554" s="76"/>
      <c r="G554" s="78"/>
      <c r="J554" s="12"/>
    </row>
    <row r="555" spans="2:10" ht="18" x14ac:dyDescent="0.25">
      <c r="B555" s="54"/>
      <c r="C555" s="80" t="str">
        <f t="shared" si="42"/>
        <v>kanal F5</v>
      </c>
      <c r="D555" s="75" t="s">
        <v>48</v>
      </c>
      <c r="E555" s="78">
        <v>87</v>
      </c>
      <c r="F555" s="76"/>
      <c r="G555" s="78"/>
      <c r="J555" s="12"/>
    </row>
    <row r="556" spans="2:10" ht="18" x14ac:dyDescent="0.25">
      <c r="B556" s="54"/>
      <c r="C556" s="80" t="str">
        <f t="shared" si="42"/>
        <v>kanal F6</v>
      </c>
      <c r="D556" s="75" t="s">
        <v>48</v>
      </c>
      <c r="E556" s="78">
        <v>78</v>
      </c>
      <c r="F556" s="76"/>
      <c r="G556" s="78"/>
      <c r="J556" s="12"/>
    </row>
    <row r="557" spans="2:10" ht="18" x14ac:dyDescent="0.25">
      <c r="B557" s="54"/>
      <c r="C557" s="80" t="str">
        <f t="shared" si="42"/>
        <v>kanal F7</v>
      </c>
      <c r="D557" s="75" t="s">
        <v>48</v>
      </c>
      <c r="E557" s="78">
        <v>15</v>
      </c>
      <c r="F557" s="76"/>
      <c r="G557" s="78"/>
      <c r="J557" s="12"/>
    </row>
    <row r="558" spans="2:10" ht="18" x14ac:dyDescent="0.25">
      <c r="B558" s="54"/>
      <c r="C558" s="80" t="str">
        <f t="shared" si="42"/>
        <v>kanal F8</v>
      </c>
      <c r="D558" s="75" t="s">
        <v>48</v>
      </c>
      <c r="E558" s="78">
        <v>5</v>
      </c>
      <c r="F558" s="76"/>
      <c r="G558" s="78"/>
      <c r="J558" s="12"/>
    </row>
    <row r="559" spans="2:10" ht="18" x14ac:dyDescent="0.25">
      <c r="B559" s="54"/>
      <c r="C559" s="80" t="str">
        <f t="shared" si="42"/>
        <v>kanal F9</v>
      </c>
      <c r="D559" s="75" t="s">
        <v>48</v>
      </c>
      <c r="E559" s="78">
        <v>20.5</v>
      </c>
      <c r="F559" s="76"/>
      <c r="G559" s="78"/>
      <c r="J559" s="12"/>
    </row>
    <row r="560" spans="2:10" ht="18" x14ac:dyDescent="0.25">
      <c r="B560" s="54"/>
      <c r="C560" s="80" t="str">
        <f t="shared" si="42"/>
        <v>kanal F10</v>
      </c>
      <c r="D560" s="75" t="s">
        <v>48</v>
      </c>
      <c r="E560" s="78">
        <v>51</v>
      </c>
      <c r="F560" s="76"/>
      <c r="G560" s="78"/>
      <c r="J560" s="12"/>
    </row>
    <row r="561" spans="2:10" ht="18" x14ac:dyDescent="0.25">
      <c r="B561" s="54"/>
      <c r="C561" s="80" t="str">
        <f t="shared" si="42"/>
        <v>kanal F11</v>
      </c>
      <c r="D561" s="75" t="s">
        <v>48</v>
      </c>
      <c r="E561" s="78">
        <v>110</v>
      </c>
      <c r="F561" s="76"/>
      <c r="G561" s="78"/>
      <c r="J561" s="12"/>
    </row>
    <row r="562" spans="2:10" ht="18" x14ac:dyDescent="0.25">
      <c r="B562" s="54"/>
      <c r="C562" s="80" t="str">
        <f t="shared" si="42"/>
        <v>kanal F12</v>
      </c>
      <c r="D562" s="75" t="s">
        <v>48</v>
      </c>
      <c r="E562" s="78">
        <v>52.5</v>
      </c>
      <c r="F562" s="76"/>
      <c r="G562" s="78"/>
      <c r="J562" s="12"/>
    </row>
    <row r="563" spans="2:10" ht="18" x14ac:dyDescent="0.25">
      <c r="B563" s="54"/>
      <c r="C563" s="80" t="str">
        <f t="shared" si="42"/>
        <v>kanal F13</v>
      </c>
      <c r="D563" s="75" t="s">
        <v>48</v>
      </c>
      <c r="E563" s="78">
        <v>32</v>
      </c>
      <c r="F563" s="76"/>
      <c r="G563" s="78"/>
      <c r="J563" s="12"/>
    </row>
    <row r="564" spans="2:10" ht="18" x14ac:dyDescent="0.25">
      <c r="B564" s="54"/>
      <c r="C564" s="80" t="str">
        <f t="shared" si="42"/>
        <v>kanal F14</v>
      </c>
      <c r="D564" s="75" t="s">
        <v>48</v>
      </c>
      <c r="E564" s="78">
        <v>84</v>
      </c>
      <c r="F564" s="76"/>
      <c r="G564" s="78"/>
      <c r="J564" s="12"/>
    </row>
    <row r="565" spans="2:10" ht="18" x14ac:dyDescent="0.25">
      <c r="B565" s="54"/>
      <c r="C565" s="80" t="str">
        <f t="shared" si="42"/>
        <v>kanal F15</v>
      </c>
      <c r="D565" s="75" t="s">
        <v>48</v>
      </c>
      <c r="E565" s="78">
        <v>0</v>
      </c>
      <c r="F565" s="76"/>
      <c r="G565" s="78"/>
      <c r="J565" s="12"/>
    </row>
    <row r="566" spans="2:10" ht="18" x14ac:dyDescent="0.25">
      <c r="B566" s="54"/>
      <c r="C566" s="80" t="str">
        <f t="shared" si="42"/>
        <v>kanal F16</v>
      </c>
      <c r="D566" s="75" t="s">
        <v>48</v>
      </c>
      <c r="E566" s="78">
        <v>0</v>
      </c>
      <c r="F566" s="76"/>
      <c r="G566" s="78"/>
      <c r="J566" s="12"/>
    </row>
    <row r="567" spans="2:10" ht="18" x14ac:dyDescent="0.25">
      <c r="B567" s="54"/>
      <c r="C567" s="80" t="str">
        <f t="shared" si="42"/>
        <v>kanal F17</v>
      </c>
      <c r="D567" s="75" t="s">
        <v>48</v>
      </c>
      <c r="E567" s="78">
        <v>0</v>
      </c>
      <c r="F567" s="76"/>
      <c r="G567" s="78"/>
      <c r="J567" s="12"/>
    </row>
    <row r="568" spans="2:10" ht="18" x14ac:dyDescent="0.25">
      <c r="B568" s="54"/>
      <c r="C568" s="80" t="str">
        <f t="shared" si="42"/>
        <v>kanal F18</v>
      </c>
      <c r="D568" s="75" t="s">
        <v>48</v>
      </c>
      <c r="E568" s="78">
        <v>8.5</v>
      </c>
      <c r="F568" s="76"/>
      <c r="G568" s="78"/>
      <c r="J568" s="12"/>
    </row>
    <row r="569" spans="2:10" ht="18" x14ac:dyDescent="0.25">
      <c r="B569" s="54"/>
      <c r="C569" s="80" t="str">
        <f t="shared" si="42"/>
        <v>kanal F19</v>
      </c>
      <c r="D569" s="75" t="s">
        <v>48</v>
      </c>
      <c r="E569" s="78">
        <v>0</v>
      </c>
      <c r="F569" s="76"/>
      <c r="G569" s="78"/>
      <c r="J569" s="12"/>
    </row>
    <row r="570" spans="2:10" ht="18" x14ac:dyDescent="0.25">
      <c r="B570" s="54"/>
      <c r="C570" s="80" t="str">
        <f t="shared" si="42"/>
        <v>kanal F20</v>
      </c>
      <c r="D570" s="75" t="s">
        <v>48</v>
      </c>
      <c r="E570" s="78">
        <v>0</v>
      </c>
      <c r="F570" s="76"/>
      <c r="G570" s="78"/>
      <c r="J570" s="12"/>
    </row>
    <row r="571" spans="2:10" ht="15" x14ac:dyDescent="0.25">
      <c r="B571" s="54"/>
      <c r="C571" s="77"/>
      <c r="D571" s="75"/>
      <c r="E571" s="78"/>
      <c r="F571" s="76"/>
      <c r="G571" s="78"/>
      <c r="J571" s="12"/>
    </row>
    <row r="572" spans="2:10" ht="30" x14ac:dyDescent="0.25">
      <c r="B572" s="54">
        <v>5</v>
      </c>
      <c r="C572" s="159" t="s">
        <v>34</v>
      </c>
      <c r="D572" s="160" t="s">
        <v>48</v>
      </c>
      <c r="E572" s="161">
        <v>743.5</v>
      </c>
      <c r="F572" s="162"/>
      <c r="G572" s="161">
        <f t="shared" si="38"/>
        <v>0</v>
      </c>
      <c r="J572" s="12"/>
    </row>
    <row r="573" spans="2:10" ht="18" x14ac:dyDescent="0.25">
      <c r="B573" s="54"/>
      <c r="C573" s="80" t="str">
        <f>C551</f>
        <v>kanal F1</v>
      </c>
      <c r="D573" s="75" t="s">
        <v>48</v>
      </c>
      <c r="E573" s="78">
        <v>0</v>
      </c>
      <c r="F573" s="76"/>
      <c r="G573" s="78"/>
      <c r="J573" s="12"/>
    </row>
    <row r="574" spans="2:10" ht="18" x14ac:dyDescent="0.25">
      <c r="B574" s="54"/>
      <c r="C574" s="80" t="str">
        <f t="shared" ref="C574:C592" si="43">C552</f>
        <v>kanal F2</v>
      </c>
      <c r="D574" s="75" t="s">
        <v>48</v>
      </c>
      <c r="E574" s="78">
        <v>9.5</v>
      </c>
      <c r="F574" s="76"/>
      <c r="G574" s="78"/>
      <c r="J574" s="12"/>
    </row>
    <row r="575" spans="2:10" ht="18" x14ac:dyDescent="0.25">
      <c r="B575" s="54"/>
      <c r="C575" s="80" t="str">
        <f t="shared" si="43"/>
        <v>kanal F3</v>
      </c>
      <c r="D575" s="75" t="s">
        <v>48</v>
      </c>
      <c r="E575" s="78">
        <v>78</v>
      </c>
      <c r="F575" s="76"/>
      <c r="G575" s="78"/>
      <c r="J575" s="12"/>
    </row>
    <row r="576" spans="2:10" ht="18" x14ac:dyDescent="0.25">
      <c r="B576" s="54"/>
      <c r="C576" s="80" t="str">
        <f t="shared" si="43"/>
        <v>kanal F4</v>
      </c>
      <c r="D576" s="75" t="s">
        <v>48</v>
      </c>
      <c r="E576" s="78">
        <v>112.5</v>
      </c>
      <c r="F576" s="76"/>
      <c r="G576" s="78"/>
      <c r="J576" s="12"/>
    </row>
    <row r="577" spans="2:10" ht="18" x14ac:dyDescent="0.25">
      <c r="B577" s="54"/>
      <c r="C577" s="80" t="str">
        <f t="shared" si="43"/>
        <v>kanal F5</v>
      </c>
      <c r="D577" s="75" t="s">
        <v>48</v>
      </c>
      <c r="E577" s="78">
        <v>87</v>
      </c>
      <c r="F577" s="76"/>
      <c r="G577" s="78"/>
      <c r="J577" s="12"/>
    </row>
    <row r="578" spans="2:10" ht="18" x14ac:dyDescent="0.25">
      <c r="B578" s="54"/>
      <c r="C578" s="80" t="str">
        <f t="shared" si="43"/>
        <v>kanal F6</v>
      </c>
      <c r="D578" s="75" t="s">
        <v>48</v>
      </c>
      <c r="E578" s="78">
        <v>78</v>
      </c>
      <c r="F578" s="76"/>
      <c r="G578" s="78"/>
      <c r="J578" s="12"/>
    </row>
    <row r="579" spans="2:10" ht="18" x14ac:dyDescent="0.25">
      <c r="B579" s="54"/>
      <c r="C579" s="80" t="str">
        <f t="shared" si="43"/>
        <v>kanal F7</v>
      </c>
      <c r="D579" s="75" t="s">
        <v>48</v>
      </c>
      <c r="E579" s="78">
        <v>15</v>
      </c>
      <c r="F579" s="76"/>
      <c r="G579" s="78"/>
      <c r="J579" s="12"/>
    </row>
    <row r="580" spans="2:10" ht="18" x14ac:dyDescent="0.25">
      <c r="B580" s="54"/>
      <c r="C580" s="80" t="str">
        <f t="shared" si="43"/>
        <v>kanal F8</v>
      </c>
      <c r="D580" s="75" t="s">
        <v>48</v>
      </c>
      <c r="E580" s="78">
        <v>5</v>
      </c>
      <c r="F580" s="76"/>
      <c r="G580" s="78"/>
      <c r="J580" s="12"/>
    </row>
    <row r="581" spans="2:10" ht="18" x14ac:dyDescent="0.25">
      <c r="B581" s="54"/>
      <c r="C581" s="80" t="str">
        <f t="shared" si="43"/>
        <v>kanal F9</v>
      </c>
      <c r="D581" s="75" t="s">
        <v>48</v>
      </c>
      <c r="E581" s="78">
        <v>20.5</v>
      </c>
      <c r="F581" s="76"/>
      <c r="G581" s="78"/>
      <c r="J581" s="12"/>
    </row>
    <row r="582" spans="2:10" ht="18" x14ac:dyDescent="0.25">
      <c r="B582" s="54"/>
      <c r="C582" s="80" t="str">
        <f t="shared" si="43"/>
        <v>kanal F10</v>
      </c>
      <c r="D582" s="75" t="s">
        <v>48</v>
      </c>
      <c r="E582" s="78">
        <v>51</v>
      </c>
      <c r="F582" s="76"/>
      <c r="G582" s="78"/>
      <c r="J582" s="12"/>
    </row>
    <row r="583" spans="2:10" ht="18" x14ac:dyDescent="0.25">
      <c r="B583" s="54"/>
      <c r="C583" s="80" t="str">
        <f t="shared" si="43"/>
        <v>kanal F11</v>
      </c>
      <c r="D583" s="75" t="s">
        <v>48</v>
      </c>
      <c r="E583" s="78">
        <v>110</v>
      </c>
      <c r="F583" s="76"/>
      <c r="G583" s="78"/>
      <c r="J583" s="12"/>
    </row>
    <row r="584" spans="2:10" ht="18" x14ac:dyDescent="0.25">
      <c r="B584" s="54"/>
      <c r="C584" s="80" t="str">
        <f t="shared" si="43"/>
        <v>kanal F12</v>
      </c>
      <c r="D584" s="75" t="s">
        <v>48</v>
      </c>
      <c r="E584" s="78">
        <v>52.5</v>
      </c>
      <c r="F584" s="76"/>
      <c r="G584" s="78"/>
      <c r="J584" s="12"/>
    </row>
    <row r="585" spans="2:10" ht="18" x14ac:dyDescent="0.25">
      <c r="B585" s="54"/>
      <c r="C585" s="80" t="str">
        <f t="shared" si="43"/>
        <v>kanal F13</v>
      </c>
      <c r="D585" s="75" t="s">
        <v>48</v>
      </c>
      <c r="E585" s="78">
        <v>32</v>
      </c>
      <c r="F585" s="76"/>
      <c r="G585" s="78"/>
      <c r="J585" s="12"/>
    </row>
    <row r="586" spans="2:10" ht="18" x14ac:dyDescent="0.25">
      <c r="B586" s="54"/>
      <c r="C586" s="80" t="str">
        <f t="shared" si="43"/>
        <v>kanal F14</v>
      </c>
      <c r="D586" s="75" t="s">
        <v>48</v>
      </c>
      <c r="E586" s="78">
        <v>84</v>
      </c>
      <c r="F586" s="76"/>
      <c r="G586" s="78"/>
      <c r="J586" s="12"/>
    </row>
    <row r="587" spans="2:10" ht="18" x14ac:dyDescent="0.25">
      <c r="B587" s="54"/>
      <c r="C587" s="80" t="str">
        <f t="shared" si="43"/>
        <v>kanal F15</v>
      </c>
      <c r="D587" s="75" t="s">
        <v>48</v>
      </c>
      <c r="E587" s="78">
        <v>0</v>
      </c>
      <c r="F587" s="76"/>
      <c r="G587" s="78"/>
      <c r="J587" s="12"/>
    </row>
    <row r="588" spans="2:10" ht="18" x14ac:dyDescent="0.25">
      <c r="B588" s="54"/>
      <c r="C588" s="80" t="str">
        <f t="shared" si="43"/>
        <v>kanal F16</v>
      </c>
      <c r="D588" s="75" t="s">
        <v>48</v>
      </c>
      <c r="E588" s="78">
        <v>0</v>
      </c>
      <c r="F588" s="76"/>
      <c r="G588" s="78"/>
      <c r="J588" s="12"/>
    </row>
    <row r="589" spans="2:10" ht="18" x14ac:dyDescent="0.25">
      <c r="B589" s="54"/>
      <c r="C589" s="80" t="str">
        <f t="shared" si="43"/>
        <v>kanal F17</v>
      </c>
      <c r="D589" s="75" t="s">
        <v>48</v>
      </c>
      <c r="E589" s="78">
        <v>0</v>
      </c>
      <c r="F589" s="76"/>
      <c r="G589" s="78"/>
      <c r="J589" s="12"/>
    </row>
    <row r="590" spans="2:10" ht="18" x14ac:dyDescent="0.25">
      <c r="B590" s="54"/>
      <c r="C590" s="80" t="str">
        <f t="shared" si="43"/>
        <v>kanal F18</v>
      </c>
      <c r="D590" s="75" t="s">
        <v>48</v>
      </c>
      <c r="E590" s="78">
        <v>8.5</v>
      </c>
      <c r="F590" s="76"/>
      <c r="G590" s="78"/>
      <c r="J590" s="12"/>
    </row>
    <row r="591" spans="2:10" ht="18" x14ac:dyDescent="0.25">
      <c r="B591" s="54"/>
      <c r="C591" s="80" t="str">
        <f t="shared" si="43"/>
        <v>kanal F19</v>
      </c>
      <c r="D591" s="75" t="s">
        <v>48</v>
      </c>
      <c r="E591" s="78">
        <v>0</v>
      </c>
      <c r="F591" s="76"/>
      <c r="G591" s="78"/>
      <c r="J591" s="12"/>
    </row>
    <row r="592" spans="2:10" ht="18" x14ac:dyDescent="0.25">
      <c r="B592" s="54"/>
      <c r="C592" s="80" t="str">
        <f t="shared" si="43"/>
        <v>kanal F20</v>
      </c>
      <c r="D592" s="75" t="s">
        <v>48</v>
      </c>
      <c r="E592" s="78">
        <v>0</v>
      </c>
      <c r="F592" s="76"/>
      <c r="G592" s="78"/>
      <c r="J592" s="12"/>
    </row>
    <row r="593" spans="1:10" ht="15" x14ac:dyDescent="0.25">
      <c r="B593" s="54"/>
      <c r="C593" s="77"/>
      <c r="D593" s="75"/>
      <c r="E593" s="78"/>
      <c r="F593" s="76"/>
      <c r="G593" s="78"/>
      <c r="J593" s="12"/>
    </row>
    <row r="594" spans="1:10" ht="60" x14ac:dyDescent="0.25">
      <c r="B594" s="54">
        <v>6</v>
      </c>
      <c r="C594" s="77" t="s">
        <v>398</v>
      </c>
      <c r="D594" s="75" t="s">
        <v>48</v>
      </c>
      <c r="E594" s="78">
        <v>8</v>
      </c>
      <c r="F594" s="76"/>
      <c r="G594" s="78">
        <f t="shared" si="38"/>
        <v>0</v>
      </c>
      <c r="J594" s="12"/>
    </row>
    <row r="595" spans="1:10" ht="15" x14ac:dyDescent="0.25">
      <c r="B595" s="54"/>
      <c r="C595" s="77"/>
      <c r="D595" s="53"/>
      <c r="E595" s="78"/>
      <c r="F595" s="76"/>
      <c r="G595" s="78"/>
      <c r="J595" s="12"/>
    </row>
    <row r="596" spans="1:10" ht="60" x14ac:dyDescent="0.25">
      <c r="B596" s="54">
        <v>7</v>
      </c>
      <c r="C596" s="77" t="s">
        <v>408</v>
      </c>
      <c r="D596" s="75" t="s">
        <v>48</v>
      </c>
      <c r="E596" s="78">
        <v>4</v>
      </c>
      <c r="F596" s="76"/>
      <c r="G596" s="78">
        <f t="shared" ref="G596:G598" si="44">+E596*F596</f>
        <v>0</v>
      </c>
      <c r="J596" s="12"/>
    </row>
    <row r="597" spans="1:10" ht="15" x14ac:dyDescent="0.25">
      <c r="B597" s="54"/>
      <c r="C597" s="77"/>
      <c r="D597" s="53"/>
      <c r="E597" s="78"/>
      <c r="F597" s="76"/>
      <c r="G597" s="78"/>
      <c r="J597" s="12"/>
    </row>
    <row r="598" spans="1:10" ht="60" x14ac:dyDescent="0.25">
      <c r="B598" s="54">
        <v>8</v>
      </c>
      <c r="C598" s="77" t="s">
        <v>407</v>
      </c>
      <c r="D598" s="75" t="s">
        <v>48</v>
      </c>
      <c r="E598" s="78">
        <v>5</v>
      </c>
      <c r="F598" s="76"/>
      <c r="G598" s="78">
        <f t="shared" si="44"/>
        <v>0</v>
      </c>
      <c r="J598" s="12"/>
    </row>
    <row r="599" spans="1:10" s="83" customFormat="1" ht="15" x14ac:dyDescent="0.25">
      <c r="A599" s="84"/>
      <c r="B599" s="54"/>
      <c r="C599" s="77"/>
      <c r="D599" s="75"/>
      <c r="E599" s="78"/>
      <c r="F599" s="76"/>
      <c r="G599" s="78"/>
      <c r="H599" s="82"/>
      <c r="I599" s="82"/>
      <c r="J599" s="82"/>
    </row>
    <row r="600" spans="1:10" s="83" customFormat="1" ht="15" x14ac:dyDescent="0.25">
      <c r="A600" s="84"/>
      <c r="B600" s="54">
        <v>9</v>
      </c>
      <c r="C600" s="79" t="s">
        <v>28</v>
      </c>
      <c r="D600" s="75" t="s">
        <v>27</v>
      </c>
      <c r="E600" s="78">
        <v>1</v>
      </c>
      <c r="F600" s="50"/>
      <c r="G600" s="78">
        <f>+E600*F600</f>
        <v>0</v>
      </c>
      <c r="H600" s="82"/>
      <c r="I600" s="82"/>
      <c r="J600" s="82"/>
    </row>
    <row r="601" spans="1:10" s="83" customFormat="1" ht="15" x14ac:dyDescent="0.2">
      <c r="A601" s="84"/>
      <c r="B601" s="54"/>
      <c r="C601" s="12"/>
      <c r="D601" s="82"/>
      <c r="E601" s="2"/>
      <c r="F601" s="31"/>
      <c r="G601" s="5"/>
      <c r="H601" s="82"/>
      <c r="I601" s="82"/>
      <c r="J601" s="82"/>
    </row>
    <row r="602" spans="1:10" s="83" customFormat="1" ht="15" x14ac:dyDescent="0.2">
      <c r="A602" s="84"/>
      <c r="B602" s="54"/>
      <c r="C602" s="16" t="s">
        <v>15</v>
      </c>
      <c r="D602" s="1"/>
      <c r="E602" s="3"/>
      <c r="F602" s="3"/>
      <c r="G602" s="7">
        <f>SUM(G483:G600)</f>
        <v>0</v>
      </c>
      <c r="H602" s="82"/>
      <c r="I602" s="82"/>
      <c r="J602" s="82"/>
    </row>
    <row r="607" spans="1:10" s="83" customFormat="1" x14ac:dyDescent="0.2">
      <c r="A607" s="84"/>
      <c r="B607" s="17"/>
      <c r="C607" s="82"/>
      <c r="D607" s="82"/>
      <c r="E607" s="2"/>
      <c r="F607" s="2"/>
      <c r="G607" s="2"/>
      <c r="H607" s="82"/>
      <c r="I607" s="82"/>
      <c r="J607" s="82"/>
    </row>
    <row r="608" spans="1:10" s="83" customFormat="1" x14ac:dyDescent="0.2">
      <c r="A608" s="84"/>
      <c r="B608" s="17"/>
      <c r="C608" s="82"/>
      <c r="D608" s="82"/>
      <c r="E608" s="2"/>
      <c r="F608" s="2"/>
      <c r="G608" s="2"/>
      <c r="H608" s="82"/>
      <c r="I608" s="82"/>
      <c r="J608" s="82"/>
    </row>
    <row r="621" spans="3:3" x14ac:dyDescent="0.2">
      <c r="C621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DOBRAVLJE&amp;C&amp;"Arial Narrow,Navadno"&amp;9FEK. KAN. - NASTAVKI&amp;R&amp;"Arial Narrow,Navadno"&amp;9DETAJL INFRASTRUKTURA d.o.o., NA PRODU 13, Vipava</oddHeader>
    <oddFooter>&amp;C&amp;9stran&amp;P</oddFooter>
  </headerFooter>
  <rowBreaks count="2" manualBreakCount="2">
    <brk id="10" min="1" max="6" man="1"/>
    <brk id="56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62"/>
  <sheetViews>
    <sheetView view="pageBreakPreview" topLeftCell="A217" zoomScaleNormal="100" zoomScaleSheetLayoutView="100" workbookViewId="0">
      <selection activeCell="A242" sqref="A242:XFD242"/>
    </sheetView>
  </sheetViews>
  <sheetFormatPr defaultRowHeight="12.75" x14ac:dyDescent="0.2"/>
  <cols>
    <col min="1" max="1" width="9.140625" style="84"/>
    <col min="2" max="2" width="6.7109375" style="17" customWidth="1"/>
    <col min="3" max="3" width="42.7109375" style="12" customWidth="1"/>
    <col min="4" max="4" width="8.140625" style="82" customWidth="1"/>
    <col min="5" max="5" width="9.140625" style="2" customWidth="1"/>
    <col min="6" max="6" width="9.42578125" style="2" customWidth="1"/>
    <col min="7" max="7" width="13.85546875" style="2" customWidth="1"/>
    <col min="8" max="8" width="11.7109375" style="82" bestFit="1" customWidth="1"/>
    <col min="9" max="16384" width="9.140625" style="82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402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+G43</f>
        <v>0</v>
      </c>
    </row>
    <row r="6" spans="1:10" ht="15" x14ac:dyDescent="0.2">
      <c r="B6" s="27" t="s">
        <v>2</v>
      </c>
      <c r="C6" s="14" t="s">
        <v>30</v>
      </c>
      <c r="D6" s="220"/>
      <c r="E6" s="220"/>
      <c r="F6" s="220"/>
      <c r="G6" s="9">
        <f>G59</f>
        <v>0</v>
      </c>
    </row>
    <row r="7" spans="1:10" s="83" customFormat="1" ht="15" x14ac:dyDescent="0.2">
      <c r="A7" s="84"/>
      <c r="B7" s="27" t="s">
        <v>4</v>
      </c>
      <c r="C7" s="14" t="s">
        <v>3</v>
      </c>
      <c r="D7" s="220"/>
      <c r="E7" s="220"/>
      <c r="F7" s="220"/>
      <c r="G7" s="9">
        <f>+G163</f>
        <v>0</v>
      </c>
      <c r="H7" s="82"/>
      <c r="I7" s="82"/>
      <c r="J7" s="82"/>
    </row>
    <row r="8" spans="1:10" s="83" customFormat="1" ht="15" x14ac:dyDescent="0.2">
      <c r="A8" s="84"/>
      <c r="B8" s="27" t="s">
        <v>6</v>
      </c>
      <c r="C8" s="14" t="s">
        <v>5</v>
      </c>
      <c r="D8" s="220"/>
      <c r="E8" s="220"/>
      <c r="F8" s="220"/>
      <c r="G8" s="9">
        <f>+G214</f>
        <v>0</v>
      </c>
      <c r="H8" s="82"/>
      <c r="I8" s="82"/>
      <c r="J8" s="82"/>
    </row>
    <row r="9" spans="1:10" s="83" customFormat="1" ht="15.75" thickBot="1" x14ac:dyDescent="0.25">
      <c r="A9" s="84"/>
      <c r="B9" s="28" t="s">
        <v>16</v>
      </c>
      <c r="C9" s="15" t="s">
        <v>7</v>
      </c>
      <c r="D9" s="221"/>
      <c r="E9" s="221"/>
      <c r="F9" s="221"/>
      <c r="G9" s="10">
        <f>+G243</f>
        <v>0</v>
      </c>
      <c r="H9" s="82"/>
      <c r="I9" s="82"/>
      <c r="J9" s="82"/>
    </row>
    <row r="10" spans="1:10" s="83" customFormat="1" ht="16.5" thickTop="1" thickBot="1" x14ac:dyDescent="0.25">
      <c r="A10" s="84"/>
      <c r="B10" s="32"/>
      <c r="C10" s="33" t="s">
        <v>24</v>
      </c>
      <c r="D10" s="222"/>
      <c r="E10" s="222"/>
      <c r="F10" s="222"/>
      <c r="G10" s="34">
        <f>SUM(G5:G9)</f>
        <v>0</v>
      </c>
      <c r="H10" s="82"/>
      <c r="I10" s="82"/>
      <c r="J10" s="82"/>
    </row>
    <row r="11" spans="1:10" s="83" customFormat="1" x14ac:dyDescent="0.2">
      <c r="A11" s="84"/>
      <c r="B11" s="29" t="s">
        <v>0</v>
      </c>
      <c r="C11" s="11" t="s">
        <v>8</v>
      </c>
      <c r="D11" s="82"/>
      <c r="E11" s="2"/>
      <c r="F11" s="2"/>
      <c r="G11" s="2"/>
      <c r="H11" s="82"/>
      <c r="I11" s="82"/>
      <c r="J11" s="82"/>
    </row>
    <row r="12" spans="1:10" ht="15" x14ac:dyDescent="0.2">
      <c r="B12" s="54"/>
    </row>
    <row r="13" spans="1:10" s="83" customFormat="1" ht="15.75" customHeight="1" x14ac:dyDescent="0.25">
      <c r="A13" s="84"/>
      <c r="B13" s="54">
        <v>1</v>
      </c>
      <c r="C13" s="159" t="s">
        <v>403</v>
      </c>
      <c r="D13" s="160" t="s">
        <v>9</v>
      </c>
      <c r="E13" s="161">
        <v>290</v>
      </c>
      <c r="F13" s="162"/>
      <c r="G13" s="161">
        <f t="shared" ref="G13" si="0">+E13*F13</f>
        <v>0</v>
      </c>
      <c r="H13" s="82"/>
      <c r="I13" s="82"/>
      <c r="J13" s="82"/>
    </row>
    <row r="14" spans="1:10" s="83" customFormat="1" ht="15.75" customHeight="1" x14ac:dyDescent="0.25">
      <c r="A14" s="84"/>
      <c r="B14" s="54"/>
      <c r="C14" s="77" t="s">
        <v>250</v>
      </c>
      <c r="D14" s="75" t="s">
        <v>9</v>
      </c>
      <c r="E14" s="78">
        <v>22.6</v>
      </c>
      <c r="F14" s="76"/>
      <c r="G14" s="78"/>
      <c r="H14" s="82"/>
      <c r="I14" s="82"/>
      <c r="J14" s="82"/>
    </row>
    <row r="15" spans="1:10" s="83" customFormat="1" ht="15.75" customHeight="1" x14ac:dyDescent="0.25">
      <c r="A15" s="84"/>
      <c r="B15" s="54"/>
      <c r="C15" s="77" t="s">
        <v>251</v>
      </c>
      <c r="D15" s="75" t="s">
        <v>9</v>
      </c>
      <c r="E15" s="78">
        <v>13.9</v>
      </c>
      <c r="F15" s="76"/>
      <c r="G15" s="78"/>
      <c r="H15" s="82"/>
      <c r="I15" s="82"/>
      <c r="J15" s="82"/>
    </row>
    <row r="16" spans="1:10" s="83" customFormat="1" ht="15.75" customHeight="1" x14ac:dyDescent="0.25">
      <c r="A16" s="84"/>
      <c r="B16" s="54"/>
      <c r="C16" s="77" t="s">
        <v>252</v>
      </c>
      <c r="D16" s="75" t="s">
        <v>9</v>
      </c>
      <c r="E16" s="78">
        <v>47.2</v>
      </c>
      <c r="F16" s="76"/>
      <c r="G16" s="78"/>
      <c r="H16" s="82"/>
      <c r="I16" s="82"/>
      <c r="J16" s="82"/>
    </row>
    <row r="17" spans="1:10" s="83" customFormat="1" ht="15.75" customHeight="1" x14ac:dyDescent="0.25">
      <c r="A17" s="84"/>
      <c r="B17" s="54"/>
      <c r="C17" s="77" t="s">
        <v>253</v>
      </c>
      <c r="D17" s="75" t="s">
        <v>9</v>
      </c>
      <c r="E17" s="78">
        <v>28.8</v>
      </c>
      <c r="F17" s="76"/>
      <c r="G17" s="78"/>
      <c r="H17" s="82"/>
      <c r="I17" s="82"/>
      <c r="J17" s="82"/>
    </row>
    <row r="18" spans="1:10" s="83" customFormat="1" ht="15.75" customHeight="1" x14ac:dyDescent="0.25">
      <c r="A18" s="84"/>
      <c r="B18" s="54"/>
      <c r="C18" s="77" t="s">
        <v>254</v>
      </c>
      <c r="D18" s="75" t="s">
        <v>9</v>
      </c>
      <c r="E18" s="78">
        <v>30.5</v>
      </c>
      <c r="F18" s="76"/>
      <c r="G18" s="78"/>
      <c r="H18" s="82"/>
      <c r="I18" s="82"/>
      <c r="J18" s="82"/>
    </row>
    <row r="19" spans="1:10" s="83" customFormat="1" ht="15.75" customHeight="1" x14ac:dyDescent="0.25">
      <c r="A19" s="84"/>
      <c r="B19" s="54"/>
      <c r="C19" s="77" t="s">
        <v>255</v>
      </c>
      <c r="D19" s="75" t="s">
        <v>9</v>
      </c>
      <c r="E19" s="78">
        <v>25</v>
      </c>
      <c r="F19" s="76"/>
      <c r="G19" s="78"/>
      <c r="H19" s="82"/>
      <c r="I19" s="82"/>
      <c r="J19" s="82"/>
    </row>
    <row r="20" spans="1:10" s="83" customFormat="1" ht="15.75" customHeight="1" x14ac:dyDescent="0.25">
      <c r="A20" s="84"/>
      <c r="B20" s="54"/>
      <c r="C20" s="77" t="s">
        <v>256</v>
      </c>
      <c r="D20" s="75" t="s">
        <v>9</v>
      </c>
      <c r="E20" s="78">
        <v>14.9</v>
      </c>
      <c r="F20" s="76"/>
      <c r="G20" s="78"/>
      <c r="H20" s="82"/>
      <c r="I20" s="82"/>
      <c r="J20" s="82"/>
    </row>
    <row r="21" spans="1:10" s="83" customFormat="1" ht="15.75" customHeight="1" x14ac:dyDescent="0.25">
      <c r="A21" s="84"/>
      <c r="B21" s="54"/>
      <c r="C21" s="77" t="s">
        <v>257</v>
      </c>
      <c r="D21" s="75" t="s">
        <v>9</v>
      </c>
      <c r="E21" s="78">
        <v>16.399999999999999</v>
      </c>
      <c r="F21" s="76"/>
      <c r="G21" s="78"/>
      <c r="H21" s="82"/>
      <c r="I21" s="82"/>
      <c r="J21" s="82"/>
    </row>
    <row r="22" spans="1:10" s="83" customFormat="1" ht="15.75" customHeight="1" x14ac:dyDescent="0.25">
      <c r="A22" s="84"/>
      <c r="B22" s="54"/>
      <c r="C22" s="77" t="s">
        <v>258</v>
      </c>
      <c r="D22" s="75" t="s">
        <v>9</v>
      </c>
      <c r="E22" s="78">
        <v>21.2</v>
      </c>
      <c r="F22" s="76"/>
      <c r="G22" s="78"/>
      <c r="H22" s="82"/>
      <c r="I22" s="82"/>
      <c r="J22" s="82"/>
    </row>
    <row r="23" spans="1:10" s="83" customFormat="1" ht="15.75" customHeight="1" x14ac:dyDescent="0.25">
      <c r="A23" s="84"/>
      <c r="B23" s="54"/>
      <c r="C23" s="77" t="s">
        <v>260</v>
      </c>
      <c r="D23" s="75" t="s">
        <v>9</v>
      </c>
      <c r="E23" s="78">
        <v>28.5</v>
      </c>
      <c r="F23" s="76"/>
      <c r="G23" s="78"/>
      <c r="H23" s="82"/>
      <c r="I23" s="82"/>
      <c r="J23" s="82"/>
    </row>
    <row r="24" spans="1:10" s="83" customFormat="1" ht="15.75" customHeight="1" x14ac:dyDescent="0.25">
      <c r="A24" s="84"/>
      <c r="B24" s="54"/>
      <c r="C24" s="77" t="s">
        <v>259</v>
      </c>
      <c r="D24" s="75" t="s">
        <v>9</v>
      </c>
      <c r="E24" s="78">
        <v>0</v>
      </c>
      <c r="F24" s="76"/>
      <c r="G24" s="78"/>
      <c r="H24" s="82"/>
      <c r="I24" s="82"/>
      <c r="J24" s="82"/>
    </row>
    <row r="25" spans="1:10" s="83" customFormat="1" ht="15.75" customHeight="1" x14ac:dyDescent="0.25">
      <c r="A25" s="84"/>
      <c r="B25" s="54"/>
      <c r="C25" s="77" t="s">
        <v>261</v>
      </c>
      <c r="D25" s="75" t="s">
        <v>9</v>
      </c>
      <c r="E25" s="78">
        <v>30.5</v>
      </c>
      <c r="F25" s="76"/>
      <c r="G25" s="78"/>
      <c r="H25" s="82"/>
      <c r="I25" s="82"/>
      <c r="J25" s="82"/>
    </row>
    <row r="26" spans="1:10" s="83" customFormat="1" ht="15.75" customHeight="1" x14ac:dyDescent="0.25">
      <c r="A26" s="84"/>
      <c r="B26" s="54"/>
      <c r="C26" s="77" t="s">
        <v>262</v>
      </c>
      <c r="D26" s="75" t="s">
        <v>9</v>
      </c>
      <c r="E26" s="78">
        <v>10.5</v>
      </c>
      <c r="F26" s="76"/>
      <c r="G26" s="78"/>
      <c r="H26" s="82"/>
      <c r="I26" s="82"/>
      <c r="J26" s="82"/>
    </row>
    <row r="27" spans="1:10" s="83" customFormat="1" ht="15" x14ac:dyDescent="0.2">
      <c r="A27" s="84"/>
      <c r="B27" s="54"/>
      <c r="C27" s="42"/>
      <c r="D27" s="39"/>
      <c r="E27" s="40"/>
      <c r="F27" s="41"/>
      <c r="G27" s="40"/>
      <c r="H27" s="82"/>
      <c r="I27" s="82"/>
      <c r="J27" s="82"/>
    </row>
    <row r="28" spans="1:10" s="83" customFormat="1" ht="30" x14ac:dyDescent="0.25">
      <c r="A28" s="84"/>
      <c r="B28" s="54">
        <v>2</v>
      </c>
      <c r="C28" s="159" t="s">
        <v>17</v>
      </c>
      <c r="D28" s="160" t="s">
        <v>10</v>
      </c>
      <c r="E28" s="161">
        <v>126</v>
      </c>
      <c r="F28" s="162"/>
      <c r="G28" s="161">
        <f t="shared" ref="G28" si="1">+E28*F28</f>
        <v>0</v>
      </c>
      <c r="H28" s="82"/>
      <c r="I28" s="82"/>
      <c r="J28" s="82"/>
    </row>
    <row r="29" spans="1:10" s="83" customFormat="1" ht="15" x14ac:dyDescent="0.25">
      <c r="A29" s="84"/>
      <c r="B29" s="54"/>
      <c r="C29" s="80" t="str">
        <f t="shared" ref="C29:C41" si="2">C14</f>
        <v>kanal M1</v>
      </c>
      <c r="D29" s="75" t="s">
        <v>10</v>
      </c>
      <c r="E29" s="91">
        <v>16</v>
      </c>
      <c r="F29" s="76"/>
      <c r="G29" s="78"/>
      <c r="H29" s="82"/>
      <c r="I29" s="82"/>
      <c r="J29" s="82"/>
    </row>
    <row r="30" spans="1:10" s="83" customFormat="1" ht="15" x14ac:dyDescent="0.25">
      <c r="A30" s="84"/>
      <c r="B30" s="54"/>
      <c r="C30" s="80" t="str">
        <f t="shared" si="2"/>
        <v>kanal M2</v>
      </c>
      <c r="D30" s="75" t="s">
        <v>10</v>
      </c>
      <c r="E30" s="91">
        <v>12</v>
      </c>
      <c r="F30" s="76"/>
      <c r="G30" s="78"/>
      <c r="H30" s="82"/>
      <c r="I30" s="82"/>
      <c r="J30" s="82"/>
    </row>
    <row r="31" spans="1:10" s="83" customFormat="1" ht="15" x14ac:dyDescent="0.25">
      <c r="A31" s="84"/>
      <c r="B31" s="54"/>
      <c r="C31" s="80" t="str">
        <f t="shared" si="2"/>
        <v>kanal M3</v>
      </c>
      <c r="D31" s="75" t="s">
        <v>10</v>
      </c>
      <c r="E31" s="91">
        <v>17</v>
      </c>
      <c r="F31" s="76"/>
      <c r="G31" s="78"/>
      <c r="H31" s="82"/>
      <c r="I31" s="82"/>
      <c r="J31" s="82"/>
    </row>
    <row r="32" spans="1:10" s="83" customFormat="1" ht="15" x14ac:dyDescent="0.25">
      <c r="A32" s="84"/>
      <c r="B32" s="54"/>
      <c r="C32" s="80" t="str">
        <f t="shared" si="2"/>
        <v>kanal M4</v>
      </c>
      <c r="D32" s="75" t="s">
        <v>10</v>
      </c>
      <c r="E32" s="91">
        <v>14</v>
      </c>
      <c r="F32" s="76"/>
      <c r="G32" s="78"/>
      <c r="H32" s="82"/>
      <c r="I32" s="82"/>
      <c r="J32" s="82"/>
    </row>
    <row r="33" spans="1:10" s="83" customFormat="1" ht="15" x14ac:dyDescent="0.25">
      <c r="A33" s="84"/>
      <c r="B33" s="54"/>
      <c r="C33" s="80" t="str">
        <f t="shared" si="2"/>
        <v>kanal M5</v>
      </c>
      <c r="D33" s="75" t="s">
        <v>10</v>
      </c>
      <c r="E33" s="91">
        <v>13</v>
      </c>
      <c r="F33" s="76"/>
      <c r="G33" s="78"/>
      <c r="H33" s="82"/>
      <c r="I33" s="82"/>
      <c r="J33" s="82"/>
    </row>
    <row r="34" spans="1:10" s="83" customFormat="1" ht="15" x14ac:dyDescent="0.25">
      <c r="A34" s="84"/>
      <c r="B34" s="54"/>
      <c r="C34" s="80" t="str">
        <f t="shared" si="2"/>
        <v>kanal M6</v>
      </c>
      <c r="D34" s="75" t="s">
        <v>10</v>
      </c>
      <c r="E34" s="91">
        <v>10</v>
      </c>
      <c r="F34" s="76"/>
      <c r="G34" s="78"/>
      <c r="H34" s="82"/>
      <c r="I34" s="82"/>
      <c r="J34" s="82"/>
    </row>
    <row r="35" spans="1:10" s="83" customFormat="1" ht="15" x14ac:dyDescent="0.25">
      <c r="A35" s="84"/>
      <c r="B35" s="54"/>
      <c r="C35" s="80" t="str">
        <f t="shared" si="2"/>
        <v>kanal M7</v>
      </c>
      <c r="D35" s="75" t="s">
        <v>10</v>
      </c>
      <c r="E35" s="91">
        <v>8</v>
      </c>
      <c r="F35" s="76"/>
      <c r="G35" s="78"/>
      <c r="H35" s="82"/>
      <c r="I35" s="82"/>
      <c r="J35" s="82"/>
    </row>
    <row r="36" spans="1:10" s="83" customFormat="1" ht="15" x14ac:dyDescent="0.25">
      <c r="A36" s="84"/>
      <c r="B36" s="54"/>
      <c r="C36" s="80" t="str">
        <f t="shared" si="2"/>
        <v>kanal M8</v>
      </c>
      <c r="D36" s="75" t="s">
        <v>10</v>
      </c>
      <c r="E36" s="91">
        <v>11</v>
      </c>
      <c r="F36" s="76"/>
      <c r="G36" s="78"/>
      <c r="H36" s="82"/>
      <c r="I36" s="82"/>
      <c r="J36" s="82"/>
    </row>
    <row r="37" spans="1:10" s="83" customFormat="1" ht="15" x14ac:dyDescent="0.25">
      <c r="A37" s="84"/>
      <c r="B37" s="54"/>
      <c r="C37" s="80" t="str">
        <f t="shared" si="2"/>
        <v>kanal M9</v>
      </c>
      <c r="D37" s="75" t="s">
        <v>10</v>
      </c>
      <c r="E37" s="91">
        <v>5</v>
      </c>
      <c r="F37" s="76"/>
      <c r="G37" s="78"/>
      <c r="H37" s="82"/>
      <c r="I37" s="82"/>
      <c r="J37" s="82"/>
    </row>
    <row r="38" spans="1:10" s="83" customFormat="1" ht="15" x14ac:dyDescent="0.25">
      <c r="A38" s="84"/>
      <c r="B38" s="54"/>
      <c r="C38" s="80" t="str">
        <f t="shared" si="2"/>
        <v>kanal M10</v>
      </c>
      <c r="D38" s="75" t="s">
        <v>10</v>
      </c>
      <c r="E38" s="91">
        <v>5</v>
      </c>
      <c r="F38" s="76"/>
      <c r="G38" s="78"/>
      <c r="H38" s="82"/>
      <c r="I38" s="82"/>
      <c r="J38" s="82"/>
    </row>
    <row r="39" spans="1:10" s="83" customFormat="1" ht="15" x14ac:dyDescent="0.25">
      <c r="A39" s="84"/>
      <c r="B39" s="54"/>
      <c r="C39" s="80" t="str">
        <f t="shared" si="2"/>
        <v>kanal M11</v>
      </c>
      <c r="D39" s="75" t="s">
        <v>10</v>
      </c>
      <c r="E39" s="91">
        <v>0</v>
      </c>
      <c r="F39" s="76"/>
      <c r="G39" s="78"/>
      <c r="H39" s="82"/>
      <c r="I39" s="82"/>
      <c r="J39" s="82"/>
    </row>
    <row r="40" spans="1:10" s="83" customFormat="1" ht="15" x14ac:dyDescent="0.25">
      <c r="A40" s="84"/>
      <c r="B40" s="54"/>
      <c r="C40" s="80" t="str">
        <f t="shared" si="2"/>
        <v>kanal M12</v>
      </c>
      <c r="D40" s="75" t="s">
        <v>10</v>
      </c>
      <c r="E40" s="91">
        <v>7</v>
      </c>
      <c r="F40" s="76"/>
      <c r="G40" s="78"/>
      <c r="H40" s="82"/>
      <c r="I40" s="82"/>
      <c r="J40" s="82"/>
    </row>
    <row r="41" spans="1:10" s="83" customFormat="1" ht="15" x14ac:dyDescent="0.25">
      <c r="A41" s="84"/>
      <c r="B41" s="54"/>
      <c r="C41" s="80" t="str">
        <f t="shared" si="2"/>
        <v>kanal M13</v>
      </c>
      <c r="D41" s="75" t="s">
        <v>10</v>
      </c>
      <c r="E41" s="91">
        <v>8</v>
      </c>
      <c r="F41" s="76"/>
      <c r="G41" s="78"/>
      <c r="H41" s="82"/>
      <c r="I41" s="82"/>
      <c r="J41" s="82"/>
    </row>
    <row r="42" spans="1:10" s="83" customFormat="1" ht="10.5" customHeight="1" x14ac:dyDescent="0.2">
      <c r="A42" s="84"/>
      <c r="B42" s="54"/>
      <c r="C42" s="30"/>
      <c r="D42" s="82"/>
      <c r="E42" s="2"/>
      <c r="F42" s="4"/>
      <c r="G42" s="5"/>
      <c r="H42" s="82"/>
      <c r="I42" s="82"/>
      <c r="J42" s="82"/>
    </row>
    <row r="43" spans="1:10" s="83" customFormat="1" ht="15" x14ac:dyDescent="0.2">
      <c r="A43" s="84"/>
      <c r="B43" s="54"/>
      <c r="C43" s="16" t="s">
        <v>12</v>
      </c>
      <c r="D43" s="1"/>
      <c r="E43" s="3"/>
      <c r="F43" s="3"/>
      <c r="G43" s="7">
        <f>SUM(G13:G42)</f>
        <v>0</v>
      </c>
      <c r="H43" s="82"/>
      <c r="I43" s="82"/>
      <c r="J43" s="82"/>
    </row>
    <row r="44" spans="1:10" s="83" customFormat="1" ht="15" x14ac:dyDescent="0.25">
      <c r="A44" s="84"/>
      <c r="B44" s="17"/>
      <c r="C44" s="21"/>
      <c r="D44" s="53"/>
      <c r="E44" s="67"/>
      <c r="F44" s="67"/>
      <c r="G44" s="24"/>
      <c r="H44" s="82"/>
      <c r="I44" s="82"/>
      <c r="J44" s="82"/>
    </row>
    <row r="45" spans="1:10" s="83" customFormat="1" ht="15" x14ac:dyDescent="0.25">
      <c r="A45" s="84"/>
      <c r="B45" s="29" t="s">
        <v>2</v>
      </c>
      <c r="C45" s="21" t="s">
        <v>30</v>
      </c>
      <c r="D45" s="53"/>
      <c r="E45" s="67"/>
      <c r="F45" s="61"/>
      <c r="G45" s="24"/>
      <c r="H45" s="82"/>
      <c r="I45" s="82"/>
      <c r="J45" s="82"/>
    </row>
    <row r="46" spans="1:10" s="83" customFormat="1" ht="15" x14ac:dyDescent="0.25">
      <c r="A46" s="84"/>
      <c r="B46" s="54"/>
      <c r="C46" s="21"/>
      <c r="D46" s="53"/>
      <c r="E46" s="67"/>
      <c r="F46" s="61"/>
      <c r="G46" s="24"/>
      <c r="H46" s="82"/>
      <c r="I46" s="82"/>
      <c r="J46" s="82"/>
    </row>
    <row r="47" spans="1:10" s="83" customFormat="1" ht="30" x14ac:dyDescent="0.25">
      <c r="A47" s="84"/>
      <c r="B47" s="54">
        <v>1</v>
      </c>
      <c r="C47" s="73" t="s">
        <v>32</v>
      </c>
      <c r="D47" s="53"/>
      <c r="E47" s="67"/>
      <c r="F47" s="76"/>
      <c r="G47" s="78"/>
      <c r="H47" s="82"/>
      <c r="I47" s="82"/>
      <c r="J47" s="82"/>
    </row>
    <row r="48" spans="1:10" s="83" customFormat="1" ht="15" x14ac:dyDescent="0.25">
      <c r="A48" s="84"/>
      <c r="B48" s="54"/>
      <c r="C48" s="80" t="s">
        <v>252</v>
      </c>
      <c r="D48" s="53" t="s">
        <v>9</v>
      </c>
      <c r="E48" s="67">
        <v>40</v>
      </c>
      <c r="F48" s="76"/>
      <c r="G48" s="78">
        <f t="shared" ref="G48:G49" si="3">F48*E48</f>
        <v>0</v>
      </c>
      <c r="H48" s="82"/>
      <c r="I48" s="82"/>
      <c r="J48" s="82"/>
    </row>
    <row r="49" spans="1:10" s="83" customFormat="1" ht="15" x14ac:dyDescent="0.25">
      <c r="A49" s="84"/>
      <c r="B49" s="54"/>
      <c r="C49" s="80" t="s">
        <v>257</v>
      </c>
      <c r="D49" s="53" t="s">
        <v>9</v>
      </c>
      <c r="E49" s="67">
        <v>12</v>
      </c>
      <c r="F49" s="76"/>
      <c r="G49" s="78">
        <f t="shared" si="3"/>
        <v>0</v>
      </c>
      <c r="H49" s="82"/>
      <c r="I49" s="82"/>
      <c r="J49" s="82"/>
    </row>
    <row r="50" spans="1:10" s="83" customFormat="1" ht="15" x14ac:dyDescent="0.25">
      <c r="A50" s="84"/>
      <c r="B50" s="54"/>
      <c r="C50" s="80"/>
      <c r="D50" s="53"/>
      <c r="E50" s="67"/>
      <c r="F50" s="76"/>
      <c r="G50" s="78"/>
      <c r="H50" s="82"/>
      <c r="I50" s="82"/>
      <c r="J50" s="82"/>
    </row>
    <row r="51" spans="1:10" s="83" customFormat="1" ht="90" x14ac:dyDescent="0.25">
      <c r="A51" s="84"/>
      <c r="B51" s="54">
        <v>2</v>
      </c>
      <c r="C51" s="73" t="s">
        <v>41</v>
      </c>
      <c r="D51" s="53"/>
      <c r="E51" s="67"/>
      <c r="F51" s="76"/>
      <c r="G51" s="78"/>
      <c r="H51" s="82"/>
      <c r="I51" s="82"/>
      <c r="J51" s="82"/>
    </row>
    <row r="52" spans="1:10" s="83" customFormat="1" ht="18" x14ac:dyDescent="0.25">
      <c r="A52" s="84"/>
      <c r="B52" s="54"/>
      <c r="C52" s="80" t="str">
        <f>C48</f>
        <v>kanal M3</v>
      </c>
      <c r="D52" s="75" t="s">
        <v>48</v>
      </c>
      <c r="E52" s="67">
        <v>22</v>
      </c>
      <c r="F52" s="76"/>
      <c r="G52" s="78">
        <f t="shared" ref="G52:G53" si="4">F52*E52</f>
        <v>0</v>
      </c>
      <c r="H52" s="82"/>
      <c r="I52" s="82"/>
      <c r="J52" s="82"/>
    </row>
    <row r="53" spans="1:10" s="83" customFormat="1" ht="18" x14ac:dyDescent="0.25">
      <c r="A53" s="84"/>
      <c r="B53" s="54"/>
      <c r="C53" s="80" t="str">
        <f>C49</f>
        <v>kanal M8</v>
      </c>
      <c r="D53" s="75" t="s">
        <v>48</v>
      </c>
      <c r="E53" s="67">
        <v>9</v>
      </c>
      <c r="F53" s="76"/>
      <c r="G53" s="78">
        <f t="shared" si="4"/>
        <v>0</v>
      </c>
      <c r="H53" s="82"/>
      <c r="I53" s="82"/>
      <c r="J53" s="82"/>
    </row>
    <row r="54" spans="1:10" s="83" customFormat="1" ht="15" x14ac:dyDescent="0.25">
      <c r="A54" s="84"/>
      <c r="B54" s="54"/>
      <c r="C54" s="73"/>
      <c r="D54" s="53"/>
      <c r="E54" s="67"/>
      <c r="F54" s="76"/>
      <c r="G54" s="78"/>
      <c r="H54" s="82"/>
      <c r="I54" s="82"/>
      <c r="J54" s="82"/>
    </row>
    <row r="55" spans="1:10" s="83" customFormat="1" ht="60" x14ac:dyDescent="0.25">
      <c r="A55" s="84"/>
      <c r="B55" s="54">
        <v>3</v>
      </c>
      <c r="C55" s="73" t="s">
        <v>83</v>
      </c>
      <c r="D55" s="75"/>
      <c r="E55" s="67"/>
      <c r="F55" s="76"/>
      <c r="G55" s="78"/>
      <c r="H55" s="82"/>
      <c r="I55" s="82"/>
      <c r="J55" s="82"/>
    </row>
    <row r="56" spans="1:10" s="83" customFormat="1" ht="18" x14ac:dyDescent="0.25">
      <c r="A56" s="84"/>
      <c r="B56" s="54"/>
      <c r="C56" s="80" t="str">
        <f>C52</f>
        <v>kanal M3</v>
      </c>
      <c r="D56" s="75" t="s">
        <v>48</v>
      </c>
      <c r="E56" s="67">
        <v>2</v>
      </c>
      <c r="F56" s="76"/>
      <c r="G56" s="78">
        <f t="shared" ref="G56:G57" si="5">F56*E56</f>
        <v>0</v>
      </c>
      <c r="H56" s="82"/>
      <c r="I56" s="82"/>
      <c r="J56" s="82"/>
    </row>
    <row r="57" spans="1:10" s="83" customFormat="1" ht="18" x14ac:dyDescent="0.25">
      <c r="A57" s="84"/>
      <c r="B57" s="54"/>
      <c r="C57" s="80" t="str">
        <f>C53</f>
        <v>kanal M8</v>
      </c>
      <c r="D57" s="75" t="s">
        <v>48</v>
      </c>
      <c r="E57" s="67">
        <v>1</v>
      </c>
      <c r="F57" s="76"/>
      <c r="G57" s="78">
        <f t="shared" si="5"/>
        <v>0</v>
      </c>
      <c r="H57" s="82"/>
      <c r="I57" s="82"/>
      <c r="J57" s="82"/>
    </row>
    <row r="58" spans="1:10" s="83" customFormat="1" ht="15" x14ac:dyDescent="0.25">
      <c r="A58" s="84"/>
      <c r="B58" s="54"/>
      <c r="C58" s="73"/>
      <c r="D58" s="75"/>
      <c r="E58" s="67"/>
      <c r="F58" s="76"/>
      <c r="G58" s="78"/>
      <c r="H58" s="82"/>
      <c r="I58" s="82"/>
      <c r="J58" s="82"/>
    </row>
    <row r="59" spans="1:10" s="83" customFormat="1" x14ac:dyDescent="0.2">
      <c r="A59" s="84"/>
      <c r="B59" s="17"/>
      <c r="C59" s="16" t="s">
        <v>31</v>
      </c>
      <c r="D59" s="1"/>
      <c r="E59" s="3"/>
      <c r="F59" s="3"/>
      <c r="G59" s="7">
        <f>SUM(G47:G58)</f>
        <v>0</v>
      </c>
      <c r="H59" s="82"/>
      <c r="I59" s="82"/>
      <c r="J59" s="82"/>
    </row>
    <row r="60" spans="1:10" s="83" customFormat="1" ht="15" x14ac:dyDescent="0.25">
      <c r="A60" s="84"/>
      <c r="B60" s="17"/>
      <c r="C60" s="21"/>
      <c r="D60" s="22"/>
      <c r="E60" s="67"/>
      <c r="F60" s="67"/>
      <c r="G60" s="78"/>
      <c r="H60" s="82"/>
      <c r="I60" s="82"/>
      <c r="J60" s="82"/>
    </row>
    <row r="61" spans="1:10" s="83" customFormat="1" ht="15" x14ac:dyDescent="0.25">
      <c r="A61" s="84"/>
      <c r="B61" s="29" t="s">
        <v>4</v>
      </c>
      <c r="C61" s="11" t="s">
        <v>11</v>
      </c>
      <c r="D61" s="82"/>
      <c r="E61" s="2"/>
      <c r="F61" s="2"/>
      <c r="G61" s="78"/>
      <c r="H61" s="82"/>
      <c r="I61" s="82"/>
      <c r="J61" s="82"/>
    </row>
    <row r="62" spans="1:10" s="83" customFormat="1" ht="15" x14ac:dyDescent="0.25">
      <c r="A62" s="84"/>
      <c r="B62" s="55"/>
      <c r="C62" s="11"/>
      <c r="D62" s="82"/>
      <c r="E62" s="2"/>
      <c r="F62" s="2"/>
      <c r="G62" s="78"/>
      <c r="H62" s="82"/>
      <c r="I62" s="82"/>
      <c r="J62" s="82"/>
    </row>
    <row r="63" spans="1:10" s="83" customFormat="1" ht="31.5" customHeight="1" x14ac:dyDescent="0.25">
      <c r="A63" s="84"/>
      <c r="B63" s="54">
        <v>1</v>
      </c>
      <c r="C63" s="73" t="s">
        <v>37</v>
      </c>
      <c r="D63" s="75"/>
      <c r="E63" s="78"/>
      <c r="F63" s="76"/>
      <c r="G63" s="78"/>
      <c r="H63" s="82"/>
      <c r="I63" s="82"/>
      <c r="J63" s="82"/>
    </row>
    <row r="64" spans="1:10" s="83" customFormat="1" ht="15" x14ac:dyDescent="0.25">
      <c r="A64" s="84"/>
      <c r="B64" s="54"/>
      <c r="C64" s="73" t="s">
        <v>260</v>
      </c>
      <c r="D64" s="75" t="s">
        <v>19</v>
      </c>
      <c r="E64" s="78">
        <v>4</v>
      </c>
      <c r="F64" s="76"/>
      <c r="G64" s="78">
        <f t="shared" ref="G64" si="6">F64*E64</f>
        <v>0</v>
      </c>
      <c r="H64" s="82"/>
      <c r="I64" s="82"/>
      <c r="J64" s="82"/>
    </row>
    <row r="65" spans="2:7" ht="15" x14ac:dyDescent="0.25">
      <c r="B65" s="54"/>
      <c r="G65" s="78"/>
    </row>
    <row r="66" spans="2:7" ht="90" x14ac:dyDescent="0.25">
      <c r="B66" s="54">
        <v>2</v>
      </c>
      <c r="C66" s="77" t="s">
        <v>234</v>
      </c>
      <c r="D66" s="46"/>
      <c r="E66" s="47"/>
      <c r="F66" s="48"/>
      <c r="G66" s="78"/>
    </row>
    <row r="67" spans="2:7" ht="60" x14ac:dyDescent="0.25">
      <c r="B67" s="54"/>
      <c r="C67" s="85" t="s">
        <v>512</v>
      </c>
      <c r="D67" s="46"/>
      <c r="E67" s="47"/>
      <c r="F67" s="48"/>
      <c r="G67" s="78"/>
    </row>
    <row r="68" spans="2:7" ht="18" x14ac:dyDescent="0.25">
      <c r="B68" s="54"/>
      <c r="C68" s="159" t="s">
        <v>468</v>
      </c>
      <c r="D68" s="160" t="s">
        <v>47</v>
      </c>
      <c r="E68" s="161">
        <v>274.39999999999998</v>
      </c>
      <c r="F68" s="162"/>
      <c r="G68" s="161">
        <f t="shared" ref="G68" si="7">F68*E68</f>
        <v>0</v>
      </c>
    </row>
    <row r="69" spans="2:7" ht="18" x14ac:dyDescent="0.25">
      <c r="B69" s="54"/>
      <c r="C69" s="80" t="str">
        <f t="shared" ref="C69:C81" si="8">C14</f>
        <v>kanal M1</v>
      </c>
      <c r="D69" s="75" t="s">
        <v>47</v>
      </c>
      <c r="E69" s="78">
        <v>22.5</v>
      </c>
      <c r="F69" s="64"/>
      <c r="G69" s="61"/>
    </row>
    <row r="70" spans="2:7" ht="18" x14ac:dyDescent="0.25">
      <c r="B70" s="54"/>
      <c r="C70" s="80" t="str">
        <f t="shared" si="8"/>
        <v>kanal M2</v>
      </c>
      <c r="D70" s="75" t="s">
        <v>47</v>
      </c>
      <c r="E70" s="78">
        <v>13.5</v>
      </c>
      <c r="F70" s="64"/>
      <c r="G70" s="61"/>
    </row>
    <row r="71" spans="2:7" ht="18" x14ac:dyDescent="0.25">
      <c r="B71" s="54"/>
      <c r="C71" s="80" t="str">
        <f t="shared" si="8"/>
        <v>kanal M3</v>
      </c>
      <c r="D71" s="75" t="s">
        <v>47</v>
      </c>
      <c r="E71" s="78">
        <v>46.8</v>
      </c>
      <c r="F71" s="64"/>
      <c r="G71" s="61"/>
    </row>
    <row r="72" spans="2:7" ht="18" x14ac:dyDescent="0.25">
      <c r="B72" s="54"/>
      <c r="C72" s="80" t="str">
        <f t="shared" si="8"/>
        <v>kanal M4</v>
      </c>
      <c r="D72" s="75" t="s">
        <v>47</v>
      </c>
      <c r="E72" s="78">
        <v>28.4</v>
      </c>
      <c r="F72" s="64"/>
      <c r="G72" s="61"/>
    </row>
    <row r="73" spans="2:7" ht="18" x14ac:dyDescent="0.25">
      <c r="B73" s="54"/>
      <c r="C73" s="80" t="str">
        <f t="shared" si="8"/>
        <v>kanal M5</v>
      </c>
      <c r="D73" s="75" t="s">
        <v>47</v>
      </c>
      <c r="E73" s="78">
        <v>30.2</v>
      </c>
      <c r="F73" s="64"/>
      <c r="G73" s="61"/>
    </row>
    <row r="74" spans="2:7" ht="18" x14ac:dyDescent="0.25">
      <c r="B74" s="54"/>
      <c r="C74" s="80" t="str">
        <f t="shared" si="8"/>
        <v>kanal M6</v>
      </c>
      <c r="D74" s="75" t="s">
        <v>47</v>
      </c>
      <c r="E74" s="78">
        <v>24.8</v>
      </c>
      <c r="F74" s="64"/>
      <c r="G74" s="61"/>
    </row>
    <row r="75" spans="2:7" ht="18" x14ac:dyDescent="0.25">
      <c r="B75" s="54"/>
      <c r="C75" s="80" t="str">
        <f t="shared" si="8"/>
        <v>kanal M7</v>
      </c>
      <c r="D75" s="75" t="s">
        <v>47</v>
      </c>
      <c r="E75" s="78">
        <v>14.9</v>
      </c>
      <c r="F75" s="64"/>
      <c r="G75" s="61"/>
    </row>
    <row r="76" spans="2:7" ht="18" x14ac:dyDescent="0.25">
      <c r="B76" s="54"/>
      <c r="C76" s="80" t="str">
        <f t="shared" si="8"/>
        <v>kanal M8</v>
      </c>
      <c r="D76" s="75" t="s">
        <v>47</v>
      </c>
      <c r="E76" s="78">
        <v>16.2</v>
      </c>
      <c r="F76" s="64"/>
      <c r="G76" s="61"/>
    </row>
    <row r="77" spans="2:7" ht="18" x14ac:dyDescent="0.25">
      <c r="B77" s="54"/>
      <c r="C77" s="80" t="str">
        <f t="shared" si="8"/>
        <v>kanal M9</v>
      </c>
      <c r="D77" s="75" t="s">
        <v>47</v>
      </c>
      <c r="E77" s="78">
        <v>21.2</v>
      </c>
      <c r="F77" s="64"/>
      <c r="G77" s="61"/>
    </row>
    <row r="78" spans="2:7" ht="18" x14ac:dyDescent="0.25">
      <c r="B78" s="54"/>
      <c r="C78" s="80" t="str">
        <f t="shared" si="8"/>
        <v>kanal M10</v>
      </c>
      <c r="D78" s="75" t="s">
        <v>47</v>
      </c>
      <c r="E78" s="78">
        <v>15.3</v>
      </c>
      <c r="F78" s="64"/>
      <c r="G78" s="61"/>
    </row>
    <row r="79" spans="2:7" ht="18" x14ac:dyDescent="0.25">
      <c r="B79" s="54"/>
      <c r="C79" s="80" t="str">
        <f t="shared" si="8"/>
        <v>kanal M11</v>
      </c>
      <c r="D79" s="75" t="s">
        <v>47</v>
      </c>
      <c r="E79" s="78">
        <v>0</v>
      </c>
      <c r="F79" s="64"/>
      <c r="G79" s="61"/>
    </row>
    <row r="80" spans="2:7" ht="18" x14ac:dyDescent="0.25">
      <c r="B80" s="54"/>
      <c r="C80" s="80" t="str">
        <f t="shared" si="8"/>
        <v>kanal M12</v>
      </c>
      <c r="D80" s="75" t="s">
        <v>47</v>
      </c>
      <c r="E80" s="78">
        <v>30.2</v>
      </c>
      <c r="F80" s="64"/>
      <c r="G80" s="61"/>
    </row>
    <row r="81" spans="2:8" ht="18" x14ac:dyDescent="0.25">
      <c r="B81" s="54"/>
      <c r="C81" s="80" t="str">
        <f t="shared" si="8"/>
        <v>kanal M13</v>
      </c>
      <c r="D81" s="75" t="s">
        <v>47</v>
      </c>
      <c r="E81" s="78">
        <v>10.4</v>
      </c>
      <c r="F81" s="64"/>
      <c r="G81" s="61"/>
    </row>
    <row r="82" spans="2:8" ht="15" x14ac:dyDescent="0.25">
      <c r="B82" s="54"/>
      <c r="C82" s="77"/>
      <c r="D82" s="75"/>
      <c r="E82" s="78"/>
      <c r="F82" s="76"/>
      <c r="G82" s="78"/>
      <c r="H82" s="83"/>
    </row>
    <row r="83" spans="2:8" ht="18" x14ac:dyDescent="0.25">
      <c r="B83" s="54"/>
      <c r="C83" s="159" t="s">
        <v>50</v>
      </c>
      <c r="D83" s="160" t="s">
        <v>47</v>
      </c>
      <c r="E83" s="161">
        <v>30.100000000000009</v>
      </c>
      <c r="F83" s="162"/>
      <c r="G83" s="161">
        <f t="shared" ref="G83" si="9">F83*E83</f>
        <v>0</v>
      </c>
      <c r="H83" s="83"/>
    </row>
    <row r="84" spans="2:8" ht="18" x14ac:dyDescent="0.25">
      <c r="B84" s="54"/>
      <c r="C84" s="80" t="str">
        <f>C69</f>
        <v>kanal M1</v>
      </c>
      <c r="D84" s="75" t="s">
        <v>47</v>
      </c>
      <c r="E84" s="78">
        <v>2.5</v>
      </c>
      <c r="F84" s="64"/>
      <c r="G84" s="61"/>
      <c r="H84" s="83"/>
    </row>
    <row r="85" spans="2:8" ht="18" x14ac:dyDescent="0.25">
      <c r="B85" s="54"/>
      <c r="C85" s="80" t="str">
        <f t="shared" ref="C85:C96" si="10">C70</f>
        <v>kanal M2</v>
      </c>
      <c r="D85" s="75" t="s">
        <v>47</v>
      </c>
      <c r="E85" s="78">
        <v>1.5</v>
      </c>
      <c r="F85" s="64"/>
      <c r="G85" s="61"/>
      <c r="H85" s="83"/>
    </row>
    <row r="86" spans="2:8" ht="18" x14ac:dyDescent="0.25">
      <c r="B86" s="54"/>
      <c r="C86" s="80" t="str">
        <f t="shared" si="10"/>
        <v>kanal M3</v>
      </c>
      <c r="D86" s="75" t="s">
        <v>47</v>
      </c>
      <c r="E86" s="78">
        <v>5.2000000000000028</v>
      </c>
      <c r="F86" s="64"/>
      <c r="G86" s="61"/>
      <c r="H86" s="83"/>
    </row>
    <row r="87" spans="2:8" ht="18" x14ac:dyDescent="0.25">
      <c r="B87" s="54"/>
      <c r="C87" s="80" t="str">
        <f t="shared" si="10"/>
        <v>kanal M4</v>
      </c>
      <c r="D87" s="75" t="s">
        <v>47</v>
      </c>
      <c r="E87" s="78">
        <v>3.1000000000000014</v>
      </c>
      <c r="F87" s="64"/>
      <c r="G87" s="61"/>
      <c r="H87" s="83"/>
    </row>
    <row r="88" spans="2:8" ht="18" x14ac:dyDescent="0.25">
      <c r="B88" s="54"/>
      <c r="C88" s="80" t="str">
        <f t="shared" si="10"/>
        <v>kanal M5</v>
      </c>
      <c r="D88" s="75" t="s">
        <v>47</v>
      </c>
      <c r="E88" s="78">
        <v>3.3000000000000007</v>
      </c>
      <c r="F88" s="64"/>
      <c r="G88" s="61"/>
      <c r="H88" s="83"/>
    </row>
    <row r="89" spans="2:8" ht="18" x14ac:dyDescent="0.25">
      <c r="B89" s="54"/>
      <c r="C89" s="80" t="str">
        <f t="shared" si="10"/>
        <v>kanal M6</v>
      </c>
      <c r="D89" s="75" t="s">
        <v>47</v>
      </c>
      <c r="E89" s="78">
        <v>2.6999999999999993</v>
      </c>
      <c r="F89" s="64"/>
      <c r="G89" s="61"/>
      <c r="H89" s="83"/>
    </row>
    <row r="90" spans="2:8" ht="18" x14ac:dyDescent="0.25">
      <c r="B90" s="54"/>
      <c r="C90" s="80" t="str">
        <f t="shared" si="10"/>
        <v>kanal M7</v>
      </c>
      <c r="D90" s="75" t="s">
        <v>47</v>
      </c>
      <c r="E90" s="78">
        <v>1.5999999999999996</v>
      </c>
      <c r="F90" s="64"/>
      <c r="G90" s="61"/>
      <c r="H90" s="83"/>
    </row>
    <row r="91" spans="2:8" ht="18" x14ac:dyDescent="0.25">
      <c r="B91" s="54"/>
      <c r="C91" s="80" t="str">
        <f t="shared" si="10"/>
        <v>kanal M8</v>
      </c>
      <c r="D91" s="75" t="s">
        <v>47</v>
      </c>
      <c r="E91" s="78">
        <v>1.8000000000000007</v>
      </c>
      <c r="F91" s="64"/>
      <c r="G91" s="61"/>
      <c r="H91" s="83"/>
    </row>
    <row r="92" spans="2:8" ht="18" x14ac:dyDescent="0.25">
      <c r="B92" s="54"/>
      <c r="C92" s="80" t="str">
        <f t="shared" si="10"/>
        <v>kanal M9</v>
      </c>
      <c r="D92" s="75" t="s">
        <v>47</v>
      </c>
      <c r="E92" s="78">
        <v>2.3000000000000007</v>
      </c>
      <c r="F92" s="64"/>
      <c r="G92" s="61"/>
      <c r="H92" s="83"/>
    </row>
    <row r="93" spans="2:8" ht="18" x14ac:dyDescent="0.25">
      <c r="B93" s="54"/>
      <c r="C93" s="80" t="str">
        <f t="shared" si="10"/>
        <v>kanal M10</v>
      </c>
      <c r="D93" s="75" t="s">
        <v>47</v>
      </c>
      <c r="E93" s="78">
        <v>1.6999999999999993</v>
      </c>
      <c r="F93" s="64"/>
      <c r="G93" s="61"/>
      <c r="H93" s="83"/>
    </row>
    <row r="94" spans="2:8" ht="18" x14ac:dyDescent="0.25">
      <c r="B94" s="54"/>
      <c r="C94" s="80" t="str">
        <f t="shared" si="10"/>
        <v>kanal M11</v>
      </c>
      <c r="D94" s="75" t="s">
        <v>47</v>
      </c>
      <c r="E94" s="78">
        <v>0</v>
      </c>
      <c r="F94" s="64"/>
      <c r="G94" s="61"/>
      <c r="H94" s="83"/>
    </row>
    <row r="95" spans="2:8" ht="18" x14ac:dyDescent="0.25">
      <c r="B95" s="54"/>
      <c r="C95" s="80" t="str">
        <f t="shared" si="10"/>
        <v>kanal M12</v>
      </c>
      <c r="D95" s="75" t="s">
        <v>47</v>
      </c>
      <c r="E95" s="78">
        <v>3.3000000000000007</v>
      </c>
      <c r="F95" s="64"/>
      <c r="G95" s="61"/>
      <c r="H95" s="83"/>
    </row>
    <row r="96" spans="2:8" ht="18" x14ac:dyDescent="0.25">
      <c r="B96" s="54"/>
      <c r="C96" s="80" t="str">
        <f t="shared" si="10"/>
        <v>kanal M13</v>
      </c>
      <c r="D96" s="75" t="s">
        <v>47</v>
      </c>
      <c r="E96" s="78">
        <v>1.0999999999999996</v>
      </c>
      <c r="F96" s="64"/>
      <c r="G96" s="61"/>
      <c r="H96" s="83"/>
    </row>
    <row r="97" spans="2:8" ht="15" x14ac:dyDescent="0.25">
      <c r="B97" s="54"/>
      <c r="C97" s="77"/>
      <c r="D97" s="75"/>
      <c r="E97" s="78"/>
      <c r="F97" s="76"/>
      <c r="G97" s="78"/>
      <c r="H97" s="83"/>
    </row>
    <row r="98" spans="2:8" ht="60" x14ac:dyDescent="0.25">
      <c r="B98" s="54">
        <v>3</v>
      </c>
      <c r="C98" s="77" t="s">
        <v>263</v>
      </c>
      <c r="D98" s="75"/>
      <c r="E98" s="78"/>
      <c r="F98" s="76"/>
      <c r="G98" s="78"/>
      <c r="H98" s="83"/>
    </row>
    <row r="99" spans="2:8" ht="60" x14ac:dyDescent="0.25">
      <c r="B99" s="54"/>
      <c r="C99" s="85" t="s">
        <v>512</v>
      </c>
      <c r="D99" s="75"/>
      <c r="E99" s="78"/>
      <c r="F99" s="76"/>
      <c r="G99" s="78"/>
      <c r="H99" s="83"/>
    </row>
    <row r="100" spans="2:8" ht="15" x14ac:dyDescent="0.25">
      <c r="B100" s="54"/>
      <c r="C100" s="57" t="s">
        <v>468</v>
      </c>
      <c r="D100" s="53"/>
      <c r="E100" s="61"/>
      <c r="F100" s="36"/>
      <c r="G100" s="61"/>
      <c r="H100" s="83"/>
    </row>
    <row r="101" spans="2:8" ht="18" x14ac:dyDescent="0.25">
      <c r="B101" s="54"/>
      <c r="C101" s="73" t="str">
        <f>C64</f>
        <v>kanal M10</v>
      </c>
      <c r="D101" s="75" t="s">
        <v>47</v>
      </c>
      <c r="E101" s="78">
        <v>35.1</v>
      </c>
      <c r="F101" s="36"/>
      <c r="G101" s="61">
        <f t="shared" ref="G101" si="11">F101*E101</f>
        <v>0</v>
      </c>
      <c r="H101" s="83"/>
    </row>
    <row r="102" spans="2:8" ht="15" x14ac:dyDescent="0.25">
      <c r="B102" s="54"/>
      <c r="C102" s="45"/>
      <c r="D102" s="75"/>
      <c r="E102" s="78"/>
      <c r="F102" s="36"/>
      <c r="G102" s="78"/>
      <c r="H102" s="83"/>
    </row>
    <row r="103" spans="2:8" ht="15" x14ac:dyDescent="0.25">
      <c r="B103" s="54"/>
      <c r="C103" s="57" t="s">
        <v>50</v>
      </c>
      <c r="D103" s="53"/>
      <c r="E103" s="61"/>
      <c r="F103" s="36"/>
      <c r="G103" s="61"/>
      <c r="H103" s="83"/>
    </row>
    <row r="104" spans="2:8" ht="18" x14ac:dyDescent="0.25">
      <c r="B104" s="54"/>
      <c r="C104" s="73" t="str">
        <f>C101</f>
        <v>kanal M10</v>
      </c>
      <c r="D104" s="75" t="s">
        <v>47</v>
      </c>
      <c r="E104" s="78">
        <v>3.8999999999999986</v>
      </c>
      <c r="F104" s="36"/>
      <c r="G104" s="61">
        <f t="shared" ref="G104" si="12">F104*E104</f>
        <v>0</v>
      </c>
      <c r="H104" s="83"/>
    </row>
    <row r="105" spans="2:8" ht="15" x14ac:dyDescent="0.25">
      <c r="B105" s="54"/>
      <c r="C105" s="73"/>
      <c r="D105" s="75"/>
      <c r="E105" s="78"/>
      <c r="F105" s="36"/>
      <c r="G105" s="78"/>
      <c r="H105" s="83"/>
    </row>
    <row r="106" spans="2:8" ht="30" x14ac:dyDescent="0.25">
      <c r="B106" s="54">
        <v>4</v>
      </c>
      <c r="C106" s="159" t="s">
        <v>26</v>
      </c>
      <c r="D106" s="160" t="s">
        <v>48</v>
      </c>
      <c r="E106" s="161">
        <v>173.9</v>
      </c>
      <c r="F106" s="162"/>
      <c r="G106" s="161">
        <f t="shared" ref="G106" si="13">F106*E106</f>
        <v>0</v>
      </c>
    </row>
    <row r="107" spans="2:8" ht="18" x14ac:dyDescent="0.25">
      <c r="B107" s="54"/>
      <c r="C107" s="80" t="str">
        <f t="shared" ref="C107:C119" si="14">C14</f>
        <v>kanal M1</v>
      </c>
      <c r="D107" s="75" t="s">
        <v>48</v>
      </c>
      <c r="E107" s="78">
        <v>13.6</v>
      </c>
      <c r="F107" s="76"/>
      <c r="G107" s="78"/>
    </row>
    <row r="108" spans="2:8" ht="18" x14ac:dyDescent="0.25">
      <c r="B108" s="54"/>
      <c r="C108" s="80" t="str">
        <f t="shared" si="14"/>
        <v>kanal M2</v>
      </c>
      <c r="D108" s="75" t="s">
        <v>48</v>
      </c>
      <c r="E108" s="78">
        <v>8.3000000000000007</v>
      </c>
      <c r="F108" s="76"/>
      <c r="G108" s="78"/>
    </row>
    <row r="109" spans="2:8" ht="18" x14ac:dyDescent="0.25">
      <c r="B109" s="54"/>
      <c r="C109" s="80" t="str">
        <f t="shared" si="14"/>
        <v>kanal M3</v>
      </c>
      <c r="D109" s="75" t="s">
        <v>48</v>
      </c>
      <c r="E109" s="78">
        <v>28.3</v>
      </c>
      <c r="F109" s="76"/>
      <c r="G109" s="78"/>
    </row>
    <row r="110" spans="2:8" ht="18" x14ac:dyDescent="0.25">
      <c r="B110" s="54"/>
      <c r="C110" s="80" t="str">
        <f t="shared" si="14"/>
        <v>kanal M4</v>
      </c>
      <c r="D110" s="75" t="s">
        <v>48</v>
      </c>
      <c r="E110" s="78">
        <v>17.3</v>
      </c>
      <c r="F110" s="76"/>
      <c r="G110" s="78"/>
    </row>
    <row r="111" spans="2:8" ht="18" x14ac:dyDescent="0.25">
      <c r="B111" s="54"/>
      <c r="C111" s="80" t="str">
        <f t="shared" si="14"/>
        <v>kanal M5</v>
      </c>
      <c r="D111" s="75" t="s">
        <v>48</v>
      </c>
      <c r="E111" s="78">
        <v>18.3</v>
      </c>
      <c r="F111" s="76"/>
      <c r="G111" s="78"/>
    </row>
    <row r="112" spans="2:8" ht="18" x14ac:dyDescent="0.25">
      <c r="B112" s="54"/>
      <c r="C112" s="80" t="str">
        <f t="shared" si="14"/>
        <v>kanal M6</v>
      </c>
      <c r="D112" s="75" t="s">
        <v>48</v>
      </c>
      <c r="E112" s="78">
        <v>15</v>
      </c>
      <c r="F112" s="76"/>
      <c r="G112" s="78"/>
    </row>
    <row r="113" spans="2:7" ht="18" x14ac:dyDescent="0.25">
      <c r="B113" s="54"/>
      <c r="C113" s="80" t="str">
        <f t="shared" si="14"/>
        <v>kanal M7</v>
      </c>
      <c r="D113" s="75" t="s">
        <v>48</v>
      </c>
      <c r="E113" s="78">
        <v>8.9</v>
      </c>
      <c r="F113" s="76"/>
      <c r="G113" s="78"/>
    </row>
    <row r="114" spans="2:7" ht="18" x14ac:dyDescent="0.25">
      <c r="B114" s="54"/>
      <c r="C114" s="80" t="str">
        <f t="shared" si="14"/>
        <v>kanal M8</v>
      </c>
      <c r="D114" s="75" t="s">
        <v>48</v>
      </c>
      <c r="E114" s="78">
        <v>9.8000000000000007</v>
      </c>
      <c r="F114" s="76"/>
      <c r="G114" s="78"/>
    </row>
    <row r="115" spans="2:7" ht="18" x14ac:dyDescent="0.25">
      <c r="B115" s="54"/>
      <c r="C115" s="80" t="str">
        <f t="shared" si="14"/>
        <v>kanal M9</v>
      </c>
      <c r="D115" s="75" t="s">
        <v>48</v>
      </c>
      <c r="E115" s="78">
        <v>12.7</v>
      </c>
      <c r="F115" s="76"/>
      <c r="G115" s="78"/>
    </row>
    <row r="116" spans="2:7" ht="18" x14ac:dyDescent="0.25">
      <c r="B116" s="54"/>
      <c r="C116" s="80" t="str">
        <f t="shared" si="14"/>
        <v>kanal M10</v>
      </c>
      <c r="D116" s="75" t="s">
        <v>48</v>
      </c>
      <c r="E116" s="78">
        <v>17.100000000000001</v>
      </c>
      <c r="F116" s="76"/>
      <c r="G116" s="78"/>
    </row>
    <row r="117" spans="2:7" ht="18" x14ac:dyDescent="0.25">
      <c r="B117" s="54"/>
      <c r="C117" s="80" t="str">
        <f t="shared" si="14"/>
        <v>kanal M11</v>
      </c>
      <c r="D117" s="75" t="s">
        <v>48</v>
      </c>
      <c r="E117" s="78">
        <v>0</v>
      </c>
      <c r="F117" s="76"/>
      <c r="G117" s="78"/>
    </row>
    <row r="118" spans="2:7" ht="18" x14ac:dyDescent="0.25">
      <c r="B118" s="54"/>
      <c r="C118" s="80" t="str">
        <f t="shared" si="14"/>
        <v>kanal M12</v>
      </c>
      <c r="D118" s="75" t="s">
        <v>48</v>
      </c>
      <c r="E118" s="78">
        <v>18.3</v>
      </c>
      <c r="F118" s="76"/>
      <c r="G118" s="78"/>
    </row>
    <row r="119" spans="2:7" ht="18" x14ac:dyDescent="0.25">
      <c r="B119" s="54"/>
      <c r="C119" s="80" t="str">
        <f t="shared" si="14"/>
        <v>kanal M13</v>
      </c>
      <c r="D119" s="75" t="s">
        <v>48</v>
      </c>
      <c r="E119" s="78">
        <v>6.3</v>
      </c>
      <c r="F119" s="76"/>
      <c r="G119" s="78"/>
    </row>
    <row r="120" spans="2:7" ht="15" x14ac:dyDescent="0.25">
      <c r="B120" s="54"/>
      <c r="C120" s="77"/>
      <c r="D120" s="75"/>
      <c r="E120" s="78"/>
      <c r="F120" s="76"/>
      <c r="G120" s="78"/>
    </row>
    <row r="121" spans="2:7" ht="75" x14ac:dyDescent="0.25">
      <c r="B121" s="54">
        <v>5</v>
      </c>
      <c r="C121" s="159" t="s">
        <v>84</v>
      </c>
      <c r="D121" s="160" t="s">
        <v>47</v>
      </c>
      <c r="E121" s="161">
        <v>176</v>
      </c>
      <c r="F121" s="162"/>
      <c r="G121" s="161">
        <f t="shared" ref="G121" si="15">+E121*F121</f>
        <v>0</v>
      </c>
    </row>
    <row r="122" spans="2:7" ht="18" x14ac:dyDescent="0.25">
      <c r="B122" s="54"/>
      <c r="C122" s="80" t="str">
        <f t="shared" ref="C122:C134" si="16">C107</f>
        <v>kanal M1</v>
      </c>
      <c r="D122" s="75" t="s">
        <v>47</v>
      </c>
      <c r="E122" s="78">
        <v>14</v>
      </c>
      <c r="F122" s="76"/>
      <c r="G122" s="78"/>
    </row>
    <row r="123" spans="2:7" ht="18" x14ac:dyDescent="0.25">
      <c r="B123" s="54"/>
      <c r="C123" s="80" t="str">
        <f t="shared" si="16"/>
        <v>kanal M2</v>
      </c>
      <c r="D123" s="75" t="s">
        <v>47</v>
      </c>
      <c r="E123" s="78">
        <v>9</v>
      </c>
      <c r="F123" s="76"/>
      <c r="G123" s="78"/>
    </row>
    <row r="124" spans="2:7" ht="18" x14ac:dyDescent="0.25">
      <c r="B124" s="54"/>
      <c r="C124" s="80" t="str">
        <f t="shared" si="16"/>
        <v>kanal M3</v>
      </c>
      <c r="D124" s="75" t="s">
        <v>47</v>
      </c>
      <c r="E124" s="78">
        <v>30</v>
      </c>
      <c r="F124" s="76"/>
      <c r="G124" s="78"/>
    </row>
    <row r="125" spans="2:7" ht="18" x14ac:dyDescent="0.25">
      <c r="B125" s="54"/>
      <c r="C125" s="80" t="str">
        <f t="shared" si="16"/>
        <v>kanal M4</v>
      </c>
      <c r="D125" s="75" t="s">
        <v>47</v>
      </c>
      <c r="E125" s="78">
        <v>18.5</v>
      </c>
      <c r="F125" s="76"/>
      <c r="G125" s="78"/>
    </row>
    <row r="126" spans="2:7" ht="18" x14ac:dyDescent="0.25">
      <c r="B126" s="54"/>
      <c r="C126" s="80" t="str">
        <f t="shared" si="16"/>
        <v>kanal M5</v>
      </c>
      <c r="D126" s="75" t="s">
        <v>47</v>
      </c>
      <c r="E126" s="78">
        <v>19.5</v>
      </c>
      <c r="F126" s="76"/>
      <c r="G126" s="78"/>
    </row>
    <row r="127" spans="2:7" ht="18" x14ac:dyDescent="0.25">
      <c r="B127" s="54"/>
      <c r="C127" s="80" t="str">
        <f t="shared" si="16"/>
        <v>kanal M6</v>
      </c>
      <c r="D127" s="75" t="s">
        <v>47</v>
      </c>
      <c r="E127" s="78">
        <v>16.5</v>
      </c>
      <c r="F127" s="76"/>
      <c r="G127" s="78"/>
    </row>
    <row r="128" spans="2:7" ht="18" x14ac:dyDescent="0.25">
      <c r="B128" s="54"/>
      <c r="C128" s="80" t="str">
        <f t="shared" si="16"/>
        <v>kanal M7</v>
      </c>
      <c r="D128" s="75" t="s">
        <v>47</v>
      </c>
      <c r="E128" s="78">
        <v>10</v>
      </c>
      <c r="F128" s="76"/>
      <c r="G128" s="78"/>
    </row>
    <row r="129" spans="2:7" ht="18" x14ac:dyDescent="0.25">
      <c r="B129" s="54"/>
      <c r="C129" s="80" t="str">
        <f t="shared" si="16"/>
        <v>kanal M8</v>
      </c>
      <c r="D129" s="75" t="s">
        <v>47</v>
      </c>
      <c r="E129" s="78">
        <v>11</v>
      </c>
      <c r="F129" s="76"/>
      <c r="G129" s="78"/>
    </row>
    <row r="130" spans="2:7" ht="18" x14ac:dyDescent="0.25">
      <c r="B130" s="54"/>
      <c r="C130" s="80" t="str">
        <f t="shared" si="16"/>
        <v>kanal M9</v>
      </c>
      <c r="D130" s="75" t="s">
        <v>47</v>
      </c>
      <c r="E130" s="78">
        <v>14</v>
      </c>
      <c r="F130" s="76"/>
      <c r="G130" s="78"/>
    </row>
    <row r="131" spans="2:7" ht="18" x14ac:dyDescent="0.25">
      <c r="B131" s="54"/>
      <c r="C131" s="80" t="str">
        <f t="shared" si="16"/>
        <v>kanal M10</v>
      </c>
      <c r="D131" s="75" t="s">
        <v>47</v>
      </c>
      <c r="E131" s="78">
        <v>6</v>
      </c>
      <c r="F131" s="76"/>
      <c r="G131" s="78"/>
    </row>
    <row r="132" spans="2:7" ht="18" x14ac:dyDescent="0.25">
      <c r="B132" s="54"/>
      <c r="C132" s="80" t="str">
        <f t="shared" si="16"/>
        <v>kanal M11</v>
      </c>
      <c r="D132" s="75" t="s">
        <v>47</v>
      </c>
      <c r="E132" s="78">
        <v>0</v>
      </c>
      <c r="F132" s="76"/>
      <c r="G132" s="78"/>
    </row>
    <row r="133" spans="2:7" ht="18" x14ac:dyDescent="0.25">
      <c r="B133" s="54"/>
      <c r="C133" s="80" t="str">
        <f t="shared" si="16"/>
        <v>kanal M12</v>
      </c>
      <c r="D133" s="75" t="s">
        <v>47</v>
      </c>
      <c r="E133" s="78">
        <v>20.5</v>
      </c>
      <c r="F133" s="76"/>
      <c r="G133" s="78"/>
    </row>
    <row r="134" spans="2:7" ht="18" x14ac:dyDescent="0.25">
      <c r="B134" s="54"/>
      <c r="C134" s="80" t="str">
        <f t="shared" si="16"/>
        <v>kanal M13</v>
      </c>
      <c r="D134" s="75" t="s">
        <v>47</v>
      </c>
      <c r="E134" s="78">
        <v>7</v>
      </c>
      <c r="F134" s="76"/>
      <c r="G134" s="78"/>
    </row>
    <row r="135" spans="2:7" ht="15" x14ac:dyDescent="0.25">
      <c r="B135" s="54"/>
      <c r="C135" s="77"/>
      <c r="D135" s="75"/>
      <c r="E135" s="78"/>
      <c r="F135" s="76"/>
      <c r="G135" s="78"/>
    </row>
    <row r="136" spans="2:7" ht="60" x14ac:dyDescent="0.25">
      <c r="B136" s="54">
        <v>6</v>
      </c>
      <c r="C136" s="159" t="s">
        <v>85</v>
      </c>
      <c r="D136" s="160" t="s">
        <v>47</v>
      </c>
      <c r="E136" s="161">
        <f>SUM(E137:E149)</f>
        <v>70</v>
      </c>
      <c r="F136" s="162"/>
      <c r="G136" s="161">
        <f t="shared" ref="G136" si="17">+E136*F136</f>
        <v>0</v>
      </c>
    </row>
    <row r="137" spans="2:7" ht="18" x14ac:dyDescent="0.25">
      <c r="B137" s="54"/>
      <c r="C137" s="80" t="str">
        <f t="shared" ref="C137:C149" si="18">C122</f>
        <v>kanal M1</v>
      </c>
      <c r="D137" s="75" t="s">
        <v>47</v>
      </c>
      <c r="E137" s="78">
        <v>6</v>
      </c>
      <c r="F137" s="76"/>
      <c r="G137" s="78"/>
    </row>
    <row r="138" spans="2:7" ht="18" x14ac:dyDescent="0.25">
      <c r="B138" s="54"/>
      <c r="C138" s="80" t="str">
        <f t="shared" si="18"/>
        <v>kanal M2</v>
      </c>
      <c r="D138" s="75" t="s">
        <v>47</v>
      </c>
      <c r="E138" s="78">
        <v>3.5</v>
      </c>
      <c r="F138" s="76"/>
      <c r="G138" s="78"/>
    </row>
    <row r="139" spans="2:7" ht="18" x14ac:dyDescent="0.25">
      <c r="B139" s="54"/>
      <c r="C139" s="80" t="str">
        <f t="shared" si="18"/>
        <v>kanal M3</v>
      </c>
      <c r="D139" s="75" t="s">
        <v>47</v>
      </c>
      <c r="E139" s="78">
        <v>12</v>
      </c>
      <c r="F139" s="76"/>
      <c r="G139" s="78"/>
    </row>
    <row r="140" spans="2:7" ht="18" x14ac:dyDescent="0.25">
      <c r="B140" s="54"/>
      <c r="C140" s="80" t="str">
        <f t="shared" si="18"/>
        <v>kanal M4</v>
      </c>
      <c r="D140" s="75" t="s">
        <v>47</v>
      </c>
      <c r="E140" s="78">
        <v>7.5</v>
      </c>
      <c r="F140" s="76"/>
      <c r="G140" s="78"/>
    </row>
    <row r="141" spans="2:7" ht="18" x14ac:dyDescent="0.25">
      <c r="B141" s="54"/>
      <c r="C141" s="80" t="str">
        <f t="shared" si="18"/>
        <v>kanal M5</v>
      </c>
      <c r="D141" s="75" t="s">
        <v>47</v>
      </c>
      <c r="E141" s="78">
        <v>8</v>
      </c>
      <c r="F141" s="76"/>
      <c r="G141" s="78"/>
    </row>
    <row r="142" spans="2:7" ht="18" x14ac:dyDescent="0.25">
      <c r="B142" s="54"/>
      <c r="C142" s="80" t="str">
        <f t="shared" si="18"/>
        <v>kanal M6</v>
      </c>
      <c r="D142" s="75" t="s">
        <v>47</v>
      </c>
      <c r="E142" s="78">
        <v>6.5</v>
      </c>
      <c r="F142" s="76"/>
      <c r="G142" s="78"/>
    </row>
    <row r="143" spans="2:7" ht="18" x14ac:dyDescent="0.25">
      <c r="B143" s="54"/>
      <c r="C143" s="80" t="str">
        <f t="shared" si="18"/>
        <v>kanal M7</v>
      </c>
      <c r="D143" s="75" t="s">
        <v>47</v>
      </c>
      <c r="E143" s="78">
        <v>4</v>
      </c>
      <c r="F143" s="76"/>
      <c r="G143" s="78"/>
    </row>
    <row r="144" spans="2:7" ht="18" x14ac:dyDescent="0.25">
      <c r="B144" s="54"/>
      <c r="C144" s="80" t="str">
        <f t="shared" si="18"/>
        <v>kanal M8</v>
      </c>
      <c r="D144" s="75" t="s">
        <v>47</v>
      </c>
      <c r="E144" s="78">
        <v>4</v>
      </c>
      <c r="F144" s="76"/>
      <c r="G144" s="78"/>
    </row>
    <row r="145" spans="2:7" ht="18" x14ac:dyDescent="0.25">
      <c r="B145" s="54"/>
      <c r="C145" s="80" t="str">
        <f t="shared" si="18"/>
        <v>kanal M9</v>
      </c>
      <c r="D145" s="75" t="s">
        <v>47</v>
      </c>
      <c r="E145" s="78">
        <v>5.5</v>
      </c>
      <c r="F145" s="76"/>
      <c r="G145" s="78"/>
    </row>
    <row r="146" spans="2:7" ht="18" x14ac:dyDescent="0.25">
      <c r="B146" s="54"/>
      <c r="C146" s="80" t="str">
        <f t="shared" si="18"/>
        <v>kanal M10</v>
      </c>
      <c r="D146" s="75" t="s">
        <v>47</v>
      </c>
      <c r="E146" s="78">
        <v>2.5</v>
      </c>
      <c r="F146" s="76"/>
      <c r="G146" s="78"/>
    </row>
    <row r="147" spans="2:7" ht="18" x14ac:dyDescent="0.25">
      <c r="B147" s="54"/>
      <c r="C147" s="80" t="str">
        <f t="shared" si="18"/>
        <v>kanal M11</v>
      </c>
      <c r="D147" s="75" t="s">
        <v>47</v>
      </c>
      <c r="E147" s="78">
        <v>0</v>
      </c>
      <c r="F147" s="76"/>
      <c r="G147" s="78"/>
    </row>
    <row r="148" spans="2:7" ht="18" x14ac:dyDescent="0.25">
      <c r="B148" s="54"/>
      <c r="C148" s="80" t="str">
        <f t="shared" si="18"/>
        <v>kanal M12</v>
      </c>
      <c r="D148" s="75" t="s">
        <v>47</v>
      </c>
      <c r="E148" s="78">
        <v>8</v>
      </c>
      <c r="F148" s="76"/>
      <c r="G148" s="78"/>
    </row>
    <row r="149" spans="2:7" ht="18" x14ac:dyDescent="0.25">
      <c r="B149" s="54"/>
      <c r="C149" s="80" t="str">
        <f t="shared" si="18"/>
        <v>kanal M13</v>
      </c>
      <c r="D149" s="75" t="s">
        <v>47</v>
      </c>
      <c r="E149" s="78">
        <v>2.5</v>
      </c>
      <c r="F149" s="76"/>
      <c r="G149" s="78"/>
    </row>
    <row r="150" spans="2:7" ht="15" x14ac:dyDescent="0.25">
      <c r="B150" s="54"/>
      <c r="C150" s="77"/>
      <c r="D150" s="75"/>
      <c r="E150" s="78"/>
      <c r="F150" s="76"/>
      <c r="G150" s="78"/>
    </row>
    <row r="151" spans="2:7" ht="30.75" customHeight="1" x14ac:dyDescent="0.25">
      <c r="B151" s="54">
        <v>7</v>
      </c>
      <c r="C151" s="77" t="s">
        <v>40</v>
      </c>
      <c r="D151" s="22"/>
      <c r="E151" s="67"/>
      <c r="F151" s="35"/>
      <c r="G151" s="78"/>
    </row>
    <row r="152" spans="2:7" ht="15" x14ac:dyDescent="0.25">
      <c r="B152" s="54"/>
      <c r="C152" s="73" t="str">
        <f>C101</f>
        <v>kanal M10</v>
      </c>
      <c r="D152" s="22" t="s">
        <v>19</v>
      </c>
      <c r="E152" s="67">
        <v>23.5</v>
      </c>
      <c r="F152" s="35"/>
      <c r="G152" s="78">
        <f t="shared" ref="G152:G161" si="19">+E152*F152</f>
        <v>0</v>
      </c>
    </row>
    <row r="153" spans="2:7" ht="15" x14ac:dyDescent="0.25">
      <c r="B153" s="54"/>
      <c r="C153" s="77"/>
      <c r="D153" s="22"/>
      <c r="E153" s="67"/>
      <c r="F153" s="35"/>
      <c r="G153" s="78"/>
    </row>
    <row r="154" spans="2:7" ht="45" x14ac:dyDescent="0.25">
      <c r="B154" s="54">
        <v>8</v>
      </c>
      <c r="C154" s="77" t="s">
        <v>29</v>
      </c>
      <c r="D154" s="22"/>
      <c r="E154" s="67"/>
      <c r="F154" s="35"/>
      <c r="G154" s="78"/>
    </row>
    <row r="155" spans="2:7" ht="15" x14ac:dyDescent="0.25">
      <c r="B155" s="54"/>
      <c r="C155" s="73" t="str">
        <f>C152</f>
        <v>kanal M10</v>
      </c>
      <c r="D155" s="22" t="s">
        <v>19</v>
      </c>
      <c r="E155" s="67">
        <v>20.773809523809526</v>
      </c>
      <c r="F155" s="35"/>
      <c r="G155" s="78">
        <f t="shared" si="19"/>
        <v>0</v>
      </c>
    </row>
    <row r="156" spans="2:7" ht="15" x14ac:dyDescent="0.25">
      <c r="B156" s="54"/>
      <c r="C156" s="77"/>
      <c r="D156" s="22"/>
      <c r="E156" s="67"/>
      <c r="F156" s="35"/>
      <c r="G156" s="78"/>
    </row>
    <row r="157" spans="2:7" ht="30" x14ac:dyDescent="0.25">
      <c r="B157" s="54">
        <v>9</v>
      </c>
      <c r="C157" s="77" t="s">
        <v>36</v>
      </c>
      <c r="D157" s="22"/>
      <c r="E157" s="67"/>
      <c r="F157" s="35"/>
      <c r="G157" s="78"/>
    </row>
    <row r="158" spans="2:7" ht="15" x14ac:dyDescent="0.25">
      <c r="B158" s="54"/>
      <c r="C158" s="73" t="str">
        <f>C64</f>
        <v>kanal M10</v>
      </c>
      <c r="D158" s="22" t="s">
        <v>19</v>
      </c>
      <c r="E158" s="67">
        <v>4</v>
      </c>
      <c r="F158" s="35"/>
      <c r="G158" s="78">
        <f t="shared" si="19"/>
        <v>0</v>
      </c>
    </row>
    <row r="159" spans="2:7" ht="15" x14ac:dyDescent="0.25">
      <c r="B159" s="54"/>
      <c r="C159" s="77"/>
      <c r="D159" s="22"/>
      <c r="E159" s="67"/>
      <c r="F159" s="35"/>
      <c r="G159" s="78"/>
    </row>
    <row r="160" spans="2:7" ht="66" x14ac:dyDescent="0.25">
      <c r="B160" s="54">
        <v>10</v>
      </c>
      <c r="C160" s="77" t="s">
        <v>49</v>
      </c>
      <c r="E160" s="67"/>
      <c r="F160" s="35"/>
      <c r="G160" s="78"/>
    </row>
    <row r="161" spans="1:10" ht="15" x14ac:dyDescent="0.25">
      <c r="B161" s="54"/>
      <c r="C161" s="73" t="str">
        <f>C158</f>
        <v>kanal M10</v>
      </c>
      <c r="D161" s="82" t="s">
        <v>20</v>
      </c>
      <c r="E161" s="67">
        <v>15</v>
      </c>
      <c r="F161" s="35"/>
      <c r="G161" s="78">
        <f t="shared" si="19"/>
        <v>0</v>
      </c>
    </row>
    <row r="162" spans="1:10" ht="15" x14ac:dyDescent="0.25">
      <c r="B162" s="54"/>
      <c r="C162" s="77"/>
      <c r="E162" s="67"/>
      <c r="F162" s="35"/>
      <c r="G162" s="78"/>
    </row>
    <row r="163" spans="1:10" x14ac:dyDescent="0.2">
      <c r="C163" s="16" t="s">
        <v>13</v>
      </c>
      <c r="D163" s="1"/>
      <c r="E163" s="3"/>
      <c r="F163" s="3"/>
      <c r="G163" s="7">
        <f>SUM(G63:G162)</f>
        <v>0</v>
      </c>
    </row>
    <row r="165" spans="1:10" s="83" customFormat="1" x14ac:dyDescent="0.2">
      <c r="A165" s="84"/>
      <c r="B165" s="29" t="s">
        <v>6</v>
      </c>
      <c r="C165" s="11" t="s">
        <v>5</v>
      </c>
      <c r="D165" s="82"/>
      <c r="E165" s="2"/>
      <c r="F165" s="2"/>
      <c r="G165" s="2"/>
      <c r="H165" s="82"/>
      <c r="I165" s="82"/>
      <c r="J165" s="82"/>
    </row>
    <row r="166" spans="1:10" s="83" customFormat="1" x14ac:dyDescent="0.2">
      <c r="A166" s="84"/>
      <c r="B166" s="29"/>
      <c r="C166" s="11"/>
      <c r="D166" s="82"/>
      <c r="E166" s="2"/>
      <c r="F166" s="2"/>
      <c r="G166" s="2"/>
      <c r="H166" s="82"/>
      <c r="I166" s="82"/>
      <c r="J166" s="82"/>
    </row>
    <row r="167" spans="1:10" s="83" customFormat="1" ht="90" x14ac:dyDescent="0.25">
      <c r="A167" s="84"/>
      <c r="B167" s="54">
        <v>1</v>
      </c>
      <c r="C167" s="77" t="s">
        <v>241</v>
      </c>
      <c r="D167" s="75"/>
      <c r="E167" s="78"/>
      <c r="F167" s="76"/>
      <c r="G167" s="78"/>
      <c r="H167" s="82"/>
      <c r="I167" s="82"/>
      <c r="J167" s="82"/>
    </row>
    <row r="168" spans="1:10" s="83" customFormat="1" ht="15" x14ac:dyDescent="0.25">
      <c r="A168" s="84"/>
      <c r="B168" s="54"/>
      <c r="C168" s="80" t="s">
        <v>260</v>
      </c>
      <c r="D168" s="75" t="s">
        <v>9</v>
      </c>
      <c r="E168" s="78">
        <v>13</v>
      </c>
      <c r="F168" s="76"/>
      <c r="G168" s="78">
        <f t="shared" ref="G168:G170" si="20">+E168*F168</f>
        <v>0</v>
      </c>
      <c r="H168" s="82"/>
      <c r="I168" s="82"/>
      <c r="J168" s="82"/>
    </row>
    <row r="169" spans="1:10" s="83" customFormat="1" ht="15" x14ac:dyDescent="0.25">
      <c r="A169" s="84"/>
      <c r="B169" s="54"/>
      <c r="C169" s="80"/>
      <c r="D169" s="75"/>
      <c r="E169" s="78"/>
      <c r="F169" s="76"/>
      <c r="G169" s="78"/>
      <c r="H169" s="82"/>
      <c r="I169" s="82"/>
      <c r="J169" s="82"/>
    </row>
    <row r="170" spans="1:10" s="83" customFormat="1" ht="90" x14ac:dyDescent="0.25">
      <c r="A170" s="84"/>
      <c r="B170" s="54">
        <v>2</v>
      </c>
      <c r="C170" s="159" t="s">
        <v>392</v>
      </c>
      <c r="D170" s="160" t="s">
        <v>9</v>
      </c>
      <c r="E170" s="161">
        <v>277</v>
      </c>
      <c r="F170" s="162"/>
      <c r="G170" s="161">
        <f t="shared" si="20"/>
        <v>0</v>
      </c>
      <c r="H170" s="82"/>
      <c r="I170" s="82"/>
      <c r="J170" s="82"/>
    </row>
    <row r="171" spans="1:10" s="83" customFormat="1" ht="15" x14ac:dyDescent="0.25">
      <c r="A171" s="84"/>
      <c r="B171" s="54"/>
      <c r="C171" s="80" t="str">
        <f t="shared" ref="C171:C183" si="21">C14</f>
        <v>kanal M1</v>
      </c>
      <c r="D171" s="75" t="s">
        <v>9</v>
      </c>
      <c r="E171" s="78">
        <v>22.6</v>
      </c>
      <c r="F171" s="76"/>
      <c r="G171" s="78"/>
      <c r="H171" s="82"/>
      <c r="I171" s="82"/>
      <c r="J171" s="82"/>
    </row>
    <row r="172" spans="1:10" s="83" customFormat="1" ht="15" x14ac:dyDescent="0.25">
      <c r="A172" s="84"/>
      <c r="B172" s="54"/>
      <c r="C172" s="80" t="str">
        <f t="shared" si="21"/>
        <v>kanal M2</v>
      </c>
      <c r="D172" s="75" t="s">
        <v>9</v>
      </c>
      <c r="E172" s="78">
        <v>13.9</v>
      </c>
      <c r="F172" s="76"/>
      <c r="G172" s="78"/>
      <c r="H172" s="82"/>
      <c r="I172" s="82"/>
      <c r="J172" s="82"/>
    </row>
    <row r="173" spans="1:10" s="83" customFormat="1" ht="15" x14ac:dyDescent="0.25">
      <c r="A173" s="84"/>
      <c r="B173" s="54"/>
      <c r="C173" s="80" t="str">
        <f t="shared" si="21"/>
        <v>kanal M3</v>
      </c>
      <c r="D173" s="75" t="s">
        <v>9</v>
      </c>
      <c r="E173" s="78">
        <v>47.2</v>
      </c>
      <c r="F173" s="76"/>
      <c r="G173" s="78"/>
      <c r="H173" s="82"/>
      <c r="I173" s="82"/>
      <c r="J173" s="82"/>
    </row>
    <row r="174" spans="1:10" s="83" customFormat="1" ht="15" x14ac:dyDescent="0.25">
      <c r="A174" s="84"/>
      <c r="B174" s="54"/>
      <c r="C174" s="80" t="str">
        <f t="shared" si="21"/>
        <v>kanal M4</v>
      </c>
      <c r="D174" s="75" t="s">
        <v>9</v>
      </c>
      <c r="E174" s="78">
        <v>28.8</v>
      </c>
      <c r="F174" s="76"/>
      <c r="G174" s="78"/>
      <c r="H174" s="82"/>
      <c r="I174" s="82"/>
      <c r="J174" s="82"/>
    </row>
    <row r="175" spans="1:10" s="83" customFormat="1" ht="15" x14ac:dyDescent="0.25">
      <c r="A175" s="84"/>
      <c r="B175" s="54"/>
      <c r="C175" s="80" t="str">
        <f t="shared" si="21"/>
        <v>kanal M5</v>
      </c>
      <c r="D175" s="75" t="s">
        <v>9</v>
      </c>
      <c r="E175" s="78">
        <v>30.5</v>
      </c>
      <c r="F175" s="76"/>
      <c r="G175" s="78"/>
      <c r="H175" s="82"/>
      <c r="I175" s="82"/>
      <c r="J175" s="82"/>
    </row>
    <row r="176" spans="1:10" s="83" customFormat="1" ht="15" x14ac:dyDescent="0.25">
      <c r="A176" s="84"/>
      <c r="B176" s="54"/>
      <c r="C176" s="80" t="str">
        <f t="shared" si="21"/>
        <v>kanal M6</v>
      </c>
      <c r="D176" s="75" t="s">
        <v>9</v>
      </c>
      <c r="E176" s="78">
        <v>25</v>
      </c>
      <c r="F176" s="76"/>
      <c r="G176" s="78"/>
      <c r="H176" s="82"/>
      <c r="I176" s="82"/>
      <c r="J176" s="82"/>
    </row>
    <row r="177" spans="1:10" s="83" customFormat="1" ht="15" x14ac:dyDescent="0.25">
      <c r="A177" s="84"/>
      <c r="B177" s="54"/>
      <c r="C177" s="80" t="str">
        <f t="shared" si="21"/>
        <v>kanal M7</v>
      </c>
      <c r="D177" s="75" t="s">
        <v>9</v>
      </c>
      <c r="E177" s="78">
        <v>14.9</v>
      </c>
      <c r="F177" s="76"/>
      <c r="G177" s="78"/>
      <c r="H177" s="82"/>
      <c r="I177" s="82"/>
      <c r="J177" s="82"/>
    </row>
    <row r="178" spans="1:10" s="83" customFormat="1" ht="15" x14ac:dyDescent="0.25">
      <c r="A178" s="84"/>
      <c r="B178" s="54"/>
      <c r="C178" s="80" t="str">
        <f t="shared" si="21"/>
        <v>kanal M8</v>
      </c>
      <c r="D178" s="75" t="s">
        <v>9</v>
      </c>
      <c r="E178" s="78">
        <v>16.399999999999999</v>
      </c>
      <c r="F178" s="76"/>
      <c r="G178" s="78"/>
      <c r="H178" s="82"/>
      <c r="I178" s="82"/>
      <c r="J178" s="82"/>
    </row>
    <row r="179" spans="1:10" s="83" customFormat="1" ht="15" x14ac:dyDescent="0.25">
      <c r="A179" s="84"/>
      <c r="B179" s="54"/>
      <c r="C179" s="80" t="str">
        <f t="shared" si="21"/>
        <v>kanal M9</v>
      </c>
      <c r="D179" s="75" t="s">
        <v>9</v>
      </c>
      <c r="E179" s="78">
        <v>21.2</v>
      </c>
      <c r="F179" s="76"/>
      <c r="G179" s="78"/>
      <c r="H179" s="82"/>
      <c r="I179" s="82"/>
      <c r="J179" s="82"/>
    </row>
    <row r="180" spans="1:10" s="83" customFormat="1" ht="15" x14ac:dyDescent="0.25">
      <c r="A180" s="84"/>
      <c r="B180" s="54"/>
      <c r="C180" s="80" t="str">
        <f t="shared" si="21"/>
        <v>kanal M10</v>
      </c>
      <c r="D180" s="75" t="s">
        <v>9</v>
      </c>
      <c r="E180" s="78">
        <v>15.5</v>
      </c>
      <c r="F180" s="76"/>
      <c r="G180" s="78"/>
      <c r="H180" s="82"/>
      <c r="I180" s="82"/>
      <c r="J180" s="82"/>
    </row>
    <row r="181" spans="1:10" s="83" customFormat="1" ht="15" x14ac:dyDescent="0.25">
      <c r="A181" s="84"/>
      <c r="B181" s="54"/>
      <c r="C181" s="80" t="str">
        <f t="shared" si="21"/>
        <v>kanal M11</v>
      </c>
      <c r="D181" s="75" t="s">
        <v>9</v>
      </c>
      <c r="E181" s="78">
        <v>0</v>
      </c>
      <c r="F181" s="76"/>
      <c r="G181" s="78"/>
      <c r="H181" s="82"/>
      <c r="I181" s="82"/>
      <c r="J181" s="82"/>
    </row>
    <row r="182" spans="1:10" s="83" customFormat="1" ht="15" x14ac:dyDescent="0.25">
      <c r="A182" s="84"/>
      <c r="B182" s="54"/>
      <c r="C182" s="80" t="str">
        <f t="shared" si="21"/>
        <v>kanal M12</v>
      </c>
      <c r="D182" s="75" t="s">
        <v>9</v>
      </c>
      <c r="E182" s="78">
        <v>30.5</v>
      </c>
      <c r="F182" s="76"/>
      <c r="G182" s="78"/>
      <c r="H182" s="82"/>
      <c r="I182" s="82"/>
      <c r="J182" s="82"/>
    </row>
    <row r="183" spans="1:10" s="83" customFormat="1" ht="15" x14ac:dyDescent="0.25">
      <c r="A183" s="84"/>
      <c r="B183" s="54"/>
      <c r="C183" s="80" t="str">
        <f t="shared" si="21"/>
        <v>kanal M13</v>
      </c>
      <c r="D183" s="75" t="s">
        <v>9</v>
      </c>
      <c r="E183" s="78">
        <v>10.5</v>
      </c>
      <c r="F183" s="76"/>
      <c r="G183" s="78"/>
      <c r="H183" s="82"/>
      <c r="I183" s="82"/>
      <c r="J183" s="82"/>
    </row>
    <row r="184" spans="1:10" s="83" customFormat="1" ht="15" x14ac:dyDescent="0.25">
      <c r="A184" s="84"/>
      <c r="B184" s="54"/>
      <c r="C184" s="80"/>
      <c r="D184" s="75"/>
      <c r="E184" s="78"/>
      <c r="F184" s="76"/>
      <c r="G184" s="78"/>
      <c r="H184" s="82"/>
      <c r="I184" s="82"/>
      <c r="J184" s="82"/>
    </row>
    <row r="185" spans="1:10" s="83" customFormat="1" ht="90" x14ac:dyDescent="0.25">
      <c r="A185" s="84"/>
      <c r="B185" s="54">
        <v>3</v>
      </c>
      <c r="C185" s="159" t="s">
        <v>405</v>
      </c>
      <c r="D185" s="160" t="s">
        <v>10</v>
      </c>
      <c r="E185" s="161">
        <v>60</v>
      </c>
      <c r="F185" s="162"/>
      <c r="G185" s="161">
        <f t="shared" ref="G185:G212" si="22">+E185*F185</f>
        <v>0</v>
      </c>
      <c r="H185" s="82"/>
      <c r="I185" s="82"/>
      <c r="J185" s="82"/>
    </row>
    <row r="186" spans="1:10" s="83" customFormat="1" ht="15" x14ac:dyDescent="0.25">
      <c r="A186" s="84"/>
      <c r="B186" s="54"/>
      <c r="C186" s="80" t="str">
        <f>C171</f>
        <v>kanal M1</v>
      </c>
      <c r="D186" s="75" t="s">
        <v>10</v>
      </c>
      <c r="E186" s="78">
        <v>9</v>
      </c>
      <c r="F186" s="76"/>
      <c r="G186" s="78"/>
      <c r="H186" s="82"/>
      <c r="I186" s="82"/>
      <c r="J186" s="82"/>
    </row>
    <row r="187" spans="1:10" s="83" customFormat="1" ht="15" x14ac:dyDescent="0.25">
      <c r="A187" s="84"/>
      <c r="B187" s="54"/>
      <c r="C187" s="80" t="str">
        <f t="shared" ref="C187:C198" si="23">C172</f>
        <v>kanal M2</v>
      </c>
      <c r="D187" s="75" t="s">
        <v>10</v>
      </c>
      <c r="E187" s="78">
        <v>5</v>
      </c>
      <c r="F187" s="76"/>
      <c r="G187" s="78"/>
      <c r="H187" s="82"/>
      <c r="I187" s="82"/>
      <c r="J187" s="82"/>
    </row>
    <row r="188" spans="1:10" s="83" customFormat="1" ht="15" x14ac:dyDescent="0.25">
      <c r="A188" s="84"/>
      <c r="B188" s="54"/>
      <c r="C188" s="80" t="str">
        <f t="shared" si="23"/>
        <v>kanal M3</v>
      </c>
      <c r="D188" s="75" t="s">
        <v>10</v>
      </c>
      <c r="E188" s="78">
        <v>7</v>
      </c>
      <c r="F188" s="76"/>
      <c r="G188" s="78"/>
      <c r="H188" s="82"/>
      <c r="I188" s="82"/>
      <c r="J188" s="82"/>
    </row>
    <row r="189" spans="1:10" s="83" customFormat="1" ht="15" x14ac:dyDescent="0.25">
      <c r="A189" s="84"/>
      <c r="B189" s="54"/>
      <c r="C189" s="80" t="str">
        <f t="shared" si="23"/>
        <v>kanal M4</v>
      </c>
      <c r="D189" s="75" t="s">
        <v>10</v>
      </c>
      <c r="E189" s="78">
        <v>7</v>
      </c>
      <c r="F189" s="76"/>
      <c r="G189" s="78"/>
      <c r="H189" s="82"/>
      <c r="I189" s="82"/>
      <c r="J189" s="82"/>
    </row>
    <row r="190" spans="1:10" s="83" customFormat="1" ht="15" x14ac:dyDescent="0.25">
      <c r="A190" s="84"/>
      <c r="B190" s="54"/>
      <c r="C190" s="80" t="str">
        <f t="shared" si="23"/>
        <v>kanal M5</v>
      </c>
      <c r="D190" s="75" t="s">
        <v>10</v>
      </c>
      <c r="E190" s="78">
        <v>4</v>
      </c>
      <c r="F190" s="76"/>
      <c r="G190" s="78"/>
      <c r="H190" s="82"/>
      <c r="I190" s="82"/>
      <c r="J190" s="82"/>
    </row>
    <row r="191" spans="1:10" s="83" customFormat="1" ht="15" x14ac:dyDescent="0.25">
      <c r="A191" s="84"/>
      <c r="B191" s="54"/>
      <c r="C191" s="80" t="str">
        <f t="shared" si="23"/>
        <v>kanal M6</v>
      </c>
      <c r="D191" s="75" t="s">
        <v>10</v>
      </c>
      <c r="E191" s="78">
        <v>6</v>
      </c>
      <c r="F191" s="76"/>
      <c r="G191" s="78"/>
      <c r="H191" s="82"/>
      <c r="I191" s="82"/>
      <c r="J191" s="82"/>
    </row>
    <row r="192" spans="1:10" s="83" customFormat="1" ht="15" x14ac:dyDescent="0.25">
      <c r="A192" s="84"/>
      <c r="B192" s="54"/>
      <c r="C192" s="80" t="str">
        <f t="shared" si="23"/>
        <v>kanal M7</v>
      </c>
      <c r="D192" s="75" t="s">
        <v>10</v>
      </c>
      <c r="E192" s="78">
        <v>5</v>
      </c>
      <c r="F192" s="76"/>
      <c r="G192" s="78"/>
      <c r="H192" s="82"/>
      <c r="I192" s="82"/>
      <c r="J192" s="82"/>
    </row>
    <row r="193" spans="1:10" s="83" customFormat="1" ht="15" x14ac:dyDescent="0.25">
      <c r="A193" s="84"/>
      <c r="B193" s="54"/>
      <c r="C193" s="80" t="str">
        <f t="shared" si="23"/>
        <v>kanal M8</v>
      </c>
      <c r="D193" s="75" t="s">
        <v>10</v>
      </c>
      <c r="E193" s="78">
        <v>4</v>
      </c>
      <c r="F193" s="76"/>
      <c r="G193" s="78"/>
      <c r="H193" s="82"/>
      <c r="I193" s="82"/>
      <c r="J193" s="82"/>
    </row>
    <row r="194" spans="1:10" s="83" customFormat="1" ht="15" x14ac:dyDescent="0.25">
      <c r="A194" s="84"/>
      <c r="B194" s="54"/>
      <c r="C194" s="80" t="str">
        <f t="shared" si="23"/>
        <v>kanal M9</v>
      </c>
      <c r="D194" s="75" t="s">
        <v>10</v>
      </c>
      <c r="E194" s="78">
        <v>3</v>
      </c>
      <c r="F194" s="76"/>
      <c r="G194" s="78"/>
      <c r="H194" s="82"/>
      <c r="I194" s="82"/>
      <c r="J194" s="82"/>
    </row>
    <row r="195" spans="1:10" s="83" customFormat="1" ht="15" x14ac:dyDescent="0.25">
      <c r="A195" s="84"/>
      <c r="B195" s="54"/>
      <c r="C195" s="80" t="str">
        <f t="shared" si="23"/>
        <v>kanal M10</v>
      </c>
      <c r="D195" s="75" t="s">
        <v>10</v>
      </c>
      <c r="E195" s="78">
        <v>3</v>
      </c>
      <c r="F195" s="76"/>
      <c r="G195" s="78"/>
      <c r="H195" s="82"/>
      <c r="I195" s="82"/>
      <c r="J195" s="82"/>
    </row>
    <row r="196" spans="1:10" s="83" customFormat="1" ht="15" x14ac:dyDescent="0.25">
      <c r="A196" s="84"/>
      <c r="B196" s="54"/>
      <c r="C196" s="80" t="str">
        <f t="shared" si="23"/>
        <v>kanal M11</v>
      </c>
      <c r="D196" s="75" t="s">
        <v>10</v>
      </c>
      <c r="E196" s="78">
        <v>0</v>
      </c>
      <c r="F196" s="76"/>
      <c r="G196" s="78"/>
      <c r="H196" s="82"/>
      <c r="I196" s="82"/>
      <c r="J196" s="82"/>
    </row>
    <row r="197" spans="1:10" s="83" customFormat="1" ht="15" x14ac:dyDescent="0.25">
      <c r="A197" s="84"/>
      <c r="B197" s="54"/>
      <c r="C197" s="80" t="str">
        <f t="shared" si="23"/>
        <v>kanal M12</v>
      </c>
      <c r="D197" s="75" t="s">
        <v>10</v>
      </c>
      <c r="E197" s="78">
        <v>2</v>
      </c>
      <c r="F197" s="76"/>
      <c r="G197" s="78"/>
      <c r="H197" s="82"/>
      <c r="I197" s="82"/>
      <c r="J197" s="82"/>
    </row>
    <row r="198" spans="1:10" s="83" customFormat="1" ht="15" x14ac:dyDescent="0.25">
      <c r="A198" s="84"/>
      <c r="B198" s="54"/>
      <c r="C198" s="80" t="str">
        <f t="shared" si="23"/>
        <v>kanal M13</v>
      </c>
      <c r="D198" s="75" t="s">
        <v>10</v>
      </c>
      <c r="E198" s="78">
        <v>5</v>
      </c>
      <c r="F198" s="76"/>
      <c r="G198" s="78"/>
      <c r="H198" s="82"/>
      <c r="I198" s="82"/>
      <c r="J198" s="82"/>
    </row>
    <row r="199" spans="1:10" s="83" customFormat="1" ht="15" x14ac:dyDescent="0.25">
      <c r="A199" s="84"/>
      <c r="B199" s="54"/>
      <c r="C199" s="79"/>
      <c r="D199" s="75"/>
      <c r="E199" s="78"/>
      <c r="F199" s="76"/>
      <c r="G199" s="78"/>
      <c r="H199" s="82"/>
      <c r="I199" s="82"/>
      <c r="J199" s="82"/>
    </row>
    <row r="200" spans="1:10" ht="30" x14ac:dyDescent="0.25">
      <c r="B200" s="54">
        <v>4</v>
      </c>
      <c r="C200" s="77" t="s">
        <v>406</v>
      </c>
      <c r="D200" s="75" t="s">
        <v>10</v>
      </c>
      <c r="E200" s="78">
        <v>33</v>
      </c>
      <c r="F200" s="76"/>
      <c r="G200" s="78">
        <f t="shared" si="22"/>
        <v>0</v>
      </c>
    </row>
    <row r="201" spans="1:10" ht="15" x14ac:dyDescent="0.25">
      <c r="B201" s="54"/>
      <c r="C201" s="77"/>
      <c r="D201" s="75"/>
      <c r="E201" s="78"/>
      <c r="F201" s="76"/>
      <c r="G201" s="78"/>
    </row>
    <row r="202" spans="1:10" ht="61.5" customHeight="1" x14ac:dyDescent="0.25">
      <c r="B202" s="54">
        <v>5</v>
      </c>
      <c r="C202" s="52" t="s">
        <v>413</v>
      </c>
      <c r="D202" s="75" t="s">
        <v>10</v>
      </c>
      <c r="E202" s="78">
        <v>4</v>
      </c>
      <c r="F202" s="76"/>
      <c r="G202" s="78">
        <f t="shared" si="22"/>
        <v>0</v>
      </c>
    </row>
    <row r="203" spans="1:10" ht="15" x14ac:dyDescent="0.25">
      <c r="B203" s="54"/>
      <c r="C203" s="90"/>
      <c r="D203" s="75"/>
      <c r="E203" s="78"/>
      <c r="F203" s="76"/>
      <c r="G203" s="78"/>
    </row>
    <row r="204" spans="1:10" ht="60.75" customHeight="1" x14ac:dyDescent="0.25">
      <c r="B204" s="54">
        <v>6</v>
      </c>
      <c r="C204" s="52" t="s">
        <v>409</v>
      </c>
      <c r="D204" s="75" t="s">
        <v>10</v>
      </c>
      <c r="E204" s="78">
        <v>4</v>
      </c>
      <c r="F204" s="76"/>
      <c r="G204" s="78">
        <f t="shared" si="22"/>
        <v>0</v>
      </c>
    </row>
    <row r="205" spans="1:10" ht="15" x14ac:dyDescent="0.25">
      <c r="B205" s="54"/>
      <c r="C205" s="77"/>
      <c r="D205" s="75"/>
      <c r="E205" s="78"/>
      <c r="F205" s="76"/>
      <c r="G205" s="78"/>
    </row>
    <row r="206" spans="1:10" ht="62.25" customHeight="1" x14ac:dyDescent="0.25">
      <c r="B206" s="54">
        <v>7</v>
      </c>
      <c r="C206" s="52" t="s">
        <v>410</v>
      </c>
      <c r="D206" s="75" t="s">
        <v>10</v>
      </c>
      <c r="E206" s="78">
        <v>8</v>
      </c>
      <c r="F206" s="76"/>
      <c r="G206" s="78">
        <f t="shared" si="22"/>
        <v>0</v>
      </c>
    </row>
    <row r="207" spans="1:10" ht="15" x14ac:dyDescent="0.25">
      <c r="B207" s="54"/>
      <c r="C207" s="77"/>
      <c r="D207" s="75"/>
      <c r="E207" s="78"/>
      <c r="F207" s="76"/>
      <c r="G207" s="78"/>
    </row>
    <row r="208" spans="1:10" ht="60.75" customHeight="1" x14ac:dyDescent="0.25">
      <c r="B208" s="54">
        <v>8</v>
      </c>
      <c r="C208" s="52" t="s">
        <v>411</v>
      </c>
      <c r="D208" s="75" t="s">
        <v>10</v>
      </c>
      <c r="E208" s="78">
        <v>11</v>
      </c>
      <c r="F208" s="76"/>
      <c r="G208" s="78">
        <f t="shared" si="22"/>
        <v>0</v>
      </c>
    </row>
    <row r="209" spans="2:10" ht="15" x14ac:dyDescent="0.25">
      <c r="B209" s="54"/>
      <c r="C209" s="77"/>
      <c r="D209" s="75"/>
      <c r="E209" s="78"/>
      <c r="F209" s="76"/>
      <c r="G209" s="78"/>
    </row>
    <row r="210" spans="2:10" ht="60.75" customHeight="1" x14ac:dyDescent="0.25">
      <c r="B210" s="54">
        <v>9</v>
      </c>
      <c r="C210" s="52" t="s">
        <v>412</v>
      </c>
      <c r="D210" s="75" t="s">
        <v>10</v>
      </c>
      <c r="E210" s="78">
        <v>1</v>
      </c>
      <c r="F210" s="76"/>
      <c r="G210" s="78">
        <f t="shared" si="22"/>
        <v>0</v>
      </c>
    </row>
    <row r="211" spans="2:10" ht="15" x14ac:dyDescent="0.25">
      <c r="B211" s="54"/>
      <c r="C211" s="52"/>
      <c r="D211" s="75"/>
      <c r="E211" s="78"/>
      <c r="F211" s="76"/>
      <c r="G211" s="78"/>
    </row>
    <row r="212" spans="2:10" ht="30" x14ac:dyDescent="0.25">
      <c r="B212" s="54">
        <v>10</v>
      </c>
      <c r="C212" s="52" t="s">
        <v>414</v>
      </c>
      <c r="D212" s="75" t="s">
        <v>10</v>
      </c>
      <c r="E212" s="78">
        <v>7</v>
      </c>
      <c r="F212" s="76"/>
      <c r="G212" s="78">
        <f t="shared" si="22"/>
        <v>0</v>
      </c>
    </row>
    <row r="213" spans="2:10" ht="15" x14ac:dyDescent="0.2">
      <c r="B213" s="54"/>
      <c r="F213" s="4"/>
      <c r="G213" s="5"/>
    </row>
    <row r="214" spans="2:10" x14ac:dyDescent="0.2">
      <c r="C214" s="16" t="s">
        <v>14</v>
      </c>
      <c r="D214" s="1"/>
      <c r="E214" s="3"/>
      <c r="F214" s="3"/>
      <c r="G214" s="7">
        <f>SUM(G167:G213)</f>
        <v>0</v>
      </c>
    </row>
    <row r="215" spans="2:10" x14ac:dyDescent="0.2">
      <c r="C215" s="11"/>
      <c r="G215" s="6"/>
    </row>
    <row r="216" spans="2:10" ht="15" x14ac:dyDescent="0.25">
      <c r="B216" s="29" t="s">
        <v>16</v>
      </c>
      <c r="C216" s="11" t="s">
        <v>7</v>
      </c>
      <c r="D216" s="75"/>
      <c r="J216" s="12"/>
    </row>
    <row r="217" spans="2:10" ht="15" x14ac:dyDescent="0.25">
      <c r="B217" s="55"/>
      <c r="C217" s="11"/>
      <c r="D217" s="75"/>
      <c r="J217" s="12"/>
    </row>
    <row r="218" spans="2:10" ht="30" x14ac:dyDescent="0.25">
      <c r="B218" s="54">
        <v>1</v>
      </c>
      <c r="C218" s="159" t="s">
        <v>53</v>
      </c>
      <c r="D218" s="160" t="s">
        <v>48</v>
      </c>
      <c r="E218" s="161">
        <v>31</v>
      </c>
      <c r="F218" s="162"/>
      <c r="G218" s="161">
        <f t="shared" ref="G218:G238" si="24">+E218*F218</f>
        <v>0</v>
      </c>
      <c r="J218" s="12"/>
    </row>
    <row r="219" spans="2:10" ht="18" x14ac:dyDescent="0.25">
      <c r="B219" s="54"/>
      <c r="C219" s="80" t="str">
        <f>C52</f>
        <v>kanal M3</v>
      </c>
      <c r="D219" s="75" t="s">
        <v>48</v>
      </c>
      <c r="E219" s="78">
        <v>22</v>
      </c>
      <c r="F219" s="76"/>
      <c r="G219" s="78"/>
      <c r="J219" s="12"/>
    </row>
    <row r="220" spans="2:10" ht="18" x14ac:dyDescent="0.25">
      <c r="B220" s="54"/>
      <c r="C220" s="80" t="str">
        <f>C53</f>
        <v>kanal M8</v>
      </c>
      <c r="D220" s="75" t="s">
        <v>48</v>
      </c>
      <c r="E220" s="78">
        <v>9</v>
      </c>
      <c r="F220" s="76"/>
      <c r="G220" s="78"/>
      <c r="J220" s="12"/>
    </row>
    <row r="221" spans="2:10" ht="15" x14ac:dyDescent="0.25">
      <c r="B221" s="54"/>
      <c r="C221" s="77"/>
      <c r="D221" s="75"/>
      <c r="E221" s="78"/>
      <c r="F221" s="76"/>
      <c r="G221" s="78"/>
      <c r="J221" s="12"/>
    </row>
    <row r="222" spans="2:10" ht="30" x14ac:dyDescent="0.25">
      <c r="B222" s="54">
        <v>2</v>
      </c>
      <c r="C222" s="159" t="s">
        <v>52</v>
      </c>
      <c r="D222" s="160" t="s">
        <v>9</v>
      </c>
      <c r="E222" s="161">
        <v>52</v>
      </c>
      <c r="F222" s="162"/>
      <c r="G222" s="161">
        <f t="shared" si="24"/>
        <v>0</v>
      </c>
      <c r="J222" s="12"/>
    </row>
    <row r="223" spans="2:10" ht="15" x14ac:dyDescent="0.25">
      <c r="B223" s="54"/>
      <c r="C223" s="80" t="str">
        <f>C219</f>
        <v>kanal M3</v>
      </c>
      <c r="D223" s="75" t="s">
        <v>9</v>
      </c>
      <c r="E223" s="78">
        <v>40</v>
      </c>
      <c r="F223" s="76"/>
      <c r="G223" s="78"/>
      <c r="J223" s="12"/>
    </row>
    <row r="224" spans="2:10" ht="15" x14ac:dyDescent="0.25">
      <c r="B224" s="54"/>
      <c r="C224" s="80" t="str">
        <f>C220</f>
        <v>kanal M8</v>
      </c>
      <c r="D224" s="75" t="s">
        <v>9</v>
      </c>
      <c r="E224" s="78">
        <v>12</v>
      </c>
      <c r="F224" s="76"/>
      <c r="G224" s="78"/>
      <c r="J224" s="12"/>
    </row>
    <row r="225" spans="2:10" ht="15" x14ac:dyDescent="0.25">
      <c r="B225" s="54"/>
      <c r="C225" s="77"/>
      <c r="D225" s="75"/>
      <c r="E225" s="78"/>
      <c r="F225" s="76"/>
      <c r="G225" s="78"/>
      <c r="J225" s="12"/>
    </row>
    <row r="226" spans="2:10" ht="30" x14ac:dyDescent="0.25">
      <c r="B226" s="54">
        <v>3</v>
      </c>
      <c r="C226" s="159" t="s">
        <v>33</v>
      </c>
      <c r="D226" s="160" t="s">
        <v>48</v>
      </c>
      <c r="E226" s="161">
        <v>31</v>
      </c>
      <c r="F226" s="162"/>
      <c r="G226" s="161">
        <f t="shared" si="24"/>
        <v>0</v>
      </c>
      <c r="J226" s="12"/>
    </row>
    <row r="227" spans="2:10" ht="18" x14ac:dyDescent="0.25">
      <c r="B227" s="54"/>
      <c r="C227" s="80" t="str">
        <f>C223</f>
        <v>kanal M3</v>
      </c>
      <c r="D227" s="75" t="s">
        <v>48</v>
      </c>
      <c r="E227" s="78">
        <v>22</v>
      </c>
      <c r="F227" s="76"/>
      <c r="G227" s="78"/>
      <c r="J227" s="12"/>
    </row>
    <row r="228" spans="2:10" ht="18" x14ac:dyDescent="0.25">
      <c r="B228" s="54"/>
      <c r="C228" s="80" t="str">
        <f>C224</f>
        <v>kanal M8</v>
      </c>
      <c r="D228" s="75" t="s">
        <v>48</v>
      </c>
      <c r="E228" s="78">
        <v>9</v>
      </c>
      <c r="F228" s="76"/>
      <c r="G228" s="78"/>
      <c r="J228" s="12"/>
    </row>
    <row r="229" spans="2:10" ht="15" x14ac:dyDescent="0.25">
      <c r="B229" s="54"/>
      <c r="C229" s="80"/>
      <c r="D229" s="75"/>
      <c r="E229" s="78"/>
      <c r="F229" s="76"/>
      <c r="G229" s="78"/>
      <c r="J229" s="12"/>
    </row>
    <row r="230" spans="2:10" ht="31.5" customHeight="1" x14ac:dyDescent="0.25">
      <c r="B230" s="54">
        <v>4</v>
      </c>
      <c r="C230" s="159" t="s">
        <v>54</v>
      </c>
      <c r="D230" s="160" t="s">
        <v>48</v>
      </c>
      <c r="E230" s="161">
        <v>34</v>
      </c>
      <c r="F230" s="162"/>
      <c r="G230" s="161">
        <f t="shared" si="24"/>
        <v>0</v>
      </c>
      <c r="J230" s="12"/>
    </row>
    <row r="231" spans="2:10" ht="18" x14ac:dyDescent="0.25">
      <c r="B231" s="54"/>
      <c r="C231" s="80" t="str">
        <f>C227</f>
        <v>kanal M3</v>
      </c>
      <c r="D231" s="75" t="s">
        <v>48</v>
      </c>
      <c r="E231" s="78">
        <v>24</v>
      </c>
      <c r="F231" s="76"/>
      <c r="G231" s="78"/>
      <c r="J231" s="12"/>
    </row>
    <row r="232" spans="2:10" ht="18" x14ac:dyDescent="0.25">
      <c r="B232" s="54"/>
      <c r="C232" s="80" t="str">
        <f>C228</f>
        <v>kanal M8</v>
      </c>
      <c r="D232" s="75" t="s">
        <v>48</v>
      </c>
      <c r="E232" s="78">
        <v>10</v>
      </c>
      <c r="F232" s="76"/>
      <c r="G232" s="78"/>
      <c r="J232" s="12"/>
    </row>
    <row r="233" spans="2:10" ht="15" x14ac:dyDescent="0.25">
      <c r="B233" s="54"/>
      <c r="C233" s="77"/>
      <c r="D233" s="75"/>
      <c r="E233" s="78"/>
      <c r="F233" s="76"/>
      <c r="G233" s="78"/>
      <c r="J233" s="12"/>
    </row>
    <row r="234" spans="2:10" ht="30" x14ac:dyDescent="0.25">
      <c r="B234" s="54">
        <v>5</v>
      </c>
      <c r="C234" s="159" t="s">
        <v>34</v>
      </c>
      <c r="D234" s="160" t="s">
        <v>48</v>
      </c>
      <c r="E234" s="161">
        <v>34</v>
      </c>
      <c r="F234" s="162"/>
      <c r="G234" s="161">
        <f t="shared" si="24"/>
        <v>0</v>
      </c>
      <c r="J234" s="12"/>
    </row>
    <row r="235" spans="2:10" ht="18" x14ac:dyDescent="0.25">
      <c r="B235" s="54"/>
      <c r="C235" s="80" t="str">
        <f>C231</f>
        <v>kanal M3</v>
      </c>
      <c r="D235" s="75" t="s">
        <v>48</v>
      </c>
      <c r="E235" s="78">
        <v>24</v>
      </c>
      <c r="F235" s="76"/>
      <c r="G235" s="78"/>
      <c r="J235" s="12"/>
    </row>
    <row r="236" spans="2:10" ht="18" x14ac:dyDescent="0.25">
      <c r="B236" s="54"/>
      <c r="C236" s="80" t="str">
        <f>C232</f>
        <v>kanal M8</v>
      </c>
      <c r="D236" s="75" t="s">
        <v>48</v>
      </c>
      <c r="E236" s="78">
        <v>10</v>
      </c>
      <c r="F236" s="76"/>
      <c r="G236" s="78"/>
      <c r="J236" s="12"/>
    </row>
    <row r="237" spans="2:10" ht="15" x14ac:dyDescent="0.25">
      <c r="B237" s="54"/>
      <c r="C237" s="80"/>
      <c r="D237" s="75"/>
      <c r="E237" s="78"/>
      <c r="F237" s="76"/>
      <c r="G237" s="78"/>
      <c r="J237" s="12"/>
    </row>
    <row r="238" spans="2:10" ht="30" x14ac:dyDescent="0.25">
      <c r="B238" s="54">
        <v>6</v>
      </c>
      <c r="C238" s="159" t="s">
        <v>21</v>
      </c>
      <c r="D238" s="160" t="s">
        <v>9</v>
      </c>
      <c r="E238" s="161">
        <v>36.5</v>
      </c>
      <c r="F238" s="162"/>
      <c r="G238" s="161">
        <f t="shared" si="24"/>
        <v>0</v>
      </c>
    </row>
    <row r="239" spans="2:10" ht="15" x14ac:dyDescent="0.25">
      <c r="B239" s="54"/>
      <c r="C239" s="80" t="str">
        <f>C235</f>
        <v>kanal M3</v>
      </c>
      <c r="D239" s="75" t="s">
        <v>9</v>
      </c>
      <c r="E239" s="78">
        <v>22.6</v>
      </c>
      <c r="F239" s="76"/>
      <c r="G239" s="78"/>
    </row>
    <row r="240" spans="2:10" ht="15" x14ac:dyDescent="0.25">
      <c r="B240" s="54"/>
      <c r="C240" s="80" t="str">
        <f>C236</f>
        <v>kanal M8</v>
      </c>
      <c r="D240" s="75" t="s">
        <v>9</v>
      </c>
      <c r="E240" s="78">
        <v>13.9</v>
      </c>
      <c r="F240" s="76"/>
      <c r="G240" s="78"/>
    </row>
    <row r="241" spans="1:10" ht="15" x14ac:dyDescent="0.25">
      <c r="B241" s="54"/>
      <c r="C241" s="80"/>
      <c r="D241" s="75"/>
      <c r="E241" s="78"/>
      <c r="F241" s="76"/>
      <c r="G241" s="78"/>
    </row>
    <row r="242" spans="1:10" s="83" customFormat="1" ht="15" x14ac:dyDescent="0.2">
      <c r="A242" s="84"/>
      <c r="B242" s="54"/>
      <c r="C242" s="12"/>
      <c r="D242" s="82"/>
      <c r="E242" s="2"/>
      <c r="F242" s="31"/>
      <c r="G242" s="5"/>
      <c r="H242" s="82"/>
      <c r="I242" s="82"/>
      <c r="J242" s="82"/>
    </row>
    <row r="243" spans="1:10" s="83" customFormat="1" ht="15" x14ac:dyDescent="0.2">
      <c r="A243" s="84"/>
      <c r="B243" s="54"/>
      <c r="C243" s="16" t="s">
        <v>15</v>
      </c>
      <c r="D243" s="1"/>
      <c r="E243" s="3"/>
      <c r="F243" s="3"/>
      <c r="G243" s="7">
        <f>SUM(G217:G241)</f>
        <v>0</v>
      </c>
      <c r="H243" s="82"/>
      <c r="I243" s="82"/>
      <c r="J243" s="82"/>
    </row>
    <row r="248" spans="1:10" s="83" customFormat="1" x14ac:dyDescent="0.2">
      <c r="A248" s="84"/>
      <c r="B248" s="17"/>
      <c r="C248" s="82"/>
      <c r="D248" s="82"/>
      <c r="E248" s="2"/>
      <c r="F248" s="2"/>
      <c r="G248" s="2"/>
      <c r="H248" s="82"/>
      <c r="I248" s="82"/>
      <c r="J248" s="82"/>
    </row>
    <row r="249" spans="1:10" s="83" customFormat="1" x14ac:dyDescent="0.2">
      <c r="A249" s="84"/>
      <c r="B249" s="17"/>
      <c r="C249" s="82"/>
      <c r="D249" s="82"/>
      <c r="E249" s="2"/>
      <c r="F249" s="2"/>
      <c r="G249" s="2"/>
      <c r="H249" s="82"/>
      <c r="I249" s="82"/>
      <c r="J249" s="82"/>
    </row>
    <row r="262" spans="3:3" x14ac:dyDescent="0.2">
      <c r="C262" s="20"/>
    </row>
  </sheetData>
  <mergeCells count="10">
    <mergeCell ref="B1:G1"/>
    <mergeCell ref="B2:G2"/>
    <mergeCell ref="B3:G3"/>
    <mergeCell ref="B4:G4"/>
    <mergeCell ref="D5:F5"/>
    <mergeCell ref="D7:F7"/>
    <mergeCell ref="D8:F8"/>
    <mergeCell ref="D9:F9"/>
    <mergeCell ref="D10:F10"/>
    <mergeCell ref="D6:F6"/>
  </mergeCells>
  <printOptions gridLines="1"/>
  <pageMargins left="1.1023622047244095" right="0.19685039370078741" top="0.70866141732283472" bottom="0.47244094488188981" header="0" footer="0"/>
  <pageSetup paperSize="9" scale="96" orientation="portrait" r:id="rId1"/>
  <headerFooter alignWithMargins="0">
    <oddHeader>&amp;L&amp;"Arial Narrow,Navadno"&amp;9KANALIZACIJA DOBRAVLJE&amp;C&amp;"Arial Narrow,Navadno"&amp;9POŽIRALNIKI S PESKOLOVI&amp;R&amp;"Arial Narrow,Navadno"&amp;9DETAJL INFRASTRUKTURA d.o.o., NA PRODU 13, Vipava</oddHeader>
    <oddFooter>&amp;C&amp;9stran&amp;P</oddFooter>
  </headerFooter>
  <rowBreaks count="4" manualBreakCount="4">
    <brk id="10" min="1" max="6" man="1"/>
    <brk id="110" min="1" max="6" man="1"/>
    <brk id="149" min="1" max="6" man="1"/>
    <brk id="214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9"/>
  <sheetViews>
    <sheetView view="pageBreakPreview" topLeftCell="A70" zoomScaleNormal="100" zoomScaleSheetLayoutView="100" workbookViewId="0">
      <selection activeCell="L14" sqref="L14"/>
    </sheetView>
  </sheetViews>
  <sheetFormatPr defaultRowHeight="12.75" x14ac:dyDescent="0.2"/>
  <cols>
    <col min="1" max="1" width="9.140625" style="84"/>
    <col min="2" max="2" width="6.7109375" style="17" customWidth="1"/>
    <col min="3" max="3" width="42.7109375" style="12" customWidth="1"/>
    <col min="4" max="4" width="8.140625" style="82" customWidth="1"/>
    <col min="5" max="5" width="9.140625" style="2" customWidth="1"/>
    <col min="6" max="6" width="9.42578125" style="2" customWidth="1"/>
    <col min="7" max="7" width="13.85546875" style="2" customWidth="1"/>
    <col min="8" max="8" width="11.7109375" style="82" bestFit="1" customWidth="1"/>
    <col min="9" max="16384" width="9.140625" style="82"/>
  </cols>
  <sheetData>
    <row r="1" spans="1:10" ht="38.25" customHeight="1" x14ac:dyDescent="0.25">
      <c r="B1" s="223" t="s">
        <v>211</v>
      </c>
      <c r="C1" s="224"/>
      <c r="D1" s="224"/>
      <c r="E1" s="224"/>
      <c r="F1" s="224"/>
      <c r="G1" s="224"/>
    </row>
    <row r="2" spans="1:10" ht="16.5" x14ac:dyDescent="0.25">
      <c r="B2" s="225" t="s">
        <v>415</v>
      </c>
      <c r="C2" s="225"/>
      <c r="D2" s="225"/>
      <c r="E2" s="225"/>
      <c r="F2" s="225"/>
      <c r="G2" s="225"/>
    </row>
    <row r="3" spans="1:10" ht="18" customHeight="1" x14ac:dyDescent="0.25">
      <c r="B3" s="225" t="s">
        <v>18</v>
      </c>
      <c r="C3" s="225"/>
      <c r="D3" s="225"/>
      <c r="E3" s="225"/>
      <c r="F3" s="225"/>
      <c r="G3" s="225"/>
    </row>
    <row r="4" spans="1:10" ht="13.5" thickBot="1" x14ac:dyDescent="0.25">
      <c r="B4" s="226"/>
      <c r="C4" s="226"/>
      <c r="D4" s="226"/>
      <c r="E4" s="226"/>
      <c r="F4" s="226"/>
      <c r="G4" s="226"/>
    </row>
    <row r="5" spans="1:10" ht="15" x14ac:dyDescent="0.2">
      <c r="B5" s="26" t="s">
        <v>0</v>
      </c>
      <c r="C5" s="13" t="s">
        <v>1</v>
      </c>
      <c r="D5" s="227"/>
      <c r="E5" s="227"/>
      <c r="F5" s="227"/>
      <c r="G5" s="8">
        <f>+G21</f>
        <v>0</v>
      </c>
    </row>
    <row r="6" spans="1:10" s="83" customFormat="1" ht="15" x14ac:dyDescent="0.2">
      <c r="A6" s="84"/>
      <c r="B6" s="27" t="s">
        <v>2</v>
      </c>
      <c r="C6" s="14" t="s">
        <v>3</v>
      </c>
      <c r="D6" s="220"/>
      <c r="E6" s="220"/>
      <c r="F6" s="220"/>
      <c r="G6" s="9">
        <f>+G76</f>
        <v>0</v>
      </c>
      <c r="H6" s="82"/>
      <c r="I6" s="82"/>
      <c r="J6" s="82"/>
    </row>
    <row r="7" spans="1:10" s="83" customFormat="1" ht="15.75" thickBot="1" x14ac:dyDescent="0.25">
      <c r="A7" s="84"/>
      <c r="B7" s="27" t="s">
        <v>4</v>
      </c>
      <c r="C7" s="14" t="s">
        <v>5</v>
      </c>
      <c r="D7" s="220"/>
      <c r="E7" s="220"/>
      <c r="F7" s="220"/>
      <c r="G7" s="9">
        <f>+G89</f>
        <v>0</v>
      </c>
      <c r="H7" s="82"/>
      <c r="I7" s="82"/>
      <c r="J7" s="82"/>
    </row>
    <row r="8" spans="1:10" s="83" customFormat="1" ht="16.5" thickTop="1" thickBot="1" x14ac:dyDescent="0.25">
      <c r="A8" s="84"/>
      <c r="B8" s="32"/>
      <c r="C8" s="33" t="s">
        <v>24</v>
      </c>
      <c r="D8" s="222"/>
      <c r="E8" s="222"/>
      <c r="F8" s="222"/>
      <c r="G8" s="34">
        <f>SUM(G5:G7)</f>
        <v>0</v>
      </c>
      <c r="H8" s="82"/>
      <c r="I8" s="82"/>
      <c r="J8" s="82"/>
    </row>
    <row r="9" spans="1:10" s="83" customFormat="1" x14ac:dyDescent="0.2">
      <c r="A9" s="84"/>
      <c r="B9" s="29" t="s">
        <v>0</v>
      </c>
      <c r="C9" s="11" t="s">
        <v>8</v>
      </c>
      <c r="D9" s="82"/>
      <c r="E9" s="2"/>
      <c r="F9" s="2"/>
      <c r="G9" s="2"/>
      <c r="H9" s="82"/>
      <c r="I9" s="82"/>
      <c r="J9" s="82"/>
    </row>
    <row r="10" spans="1:10" ht="15" x14ac:dyDescent="0.2">
      <c r="B10" s="54"/>
    </row>
    <row r="11" spans="1:10" s="83" customFormat="1" ht="15.75" customHeight="1" x14ac:dyDescent="0.25">
      <c r="A11" s="84"/>
      <c r="B11" s="54">
        <v>1</v>
      </c>
      <c r="C11" s="159" t="s">
        <v>403</v>
      </c>
      <c r="D11" s="160" t="s">
        <v>9</v>
      </c>
      <c r="E11" s="161">
        <v>75</v>
      </c>
      <c r="F11" s="162"/>
      <c r="G11" s="161">
        <f t="shared" ref="G11" si="0">+E11*F11</f>
        <v>0</v>
      </c>
      <c r="H11" s="82"/>
      <c r="I11" s="82"/>
      <c r="J11" s="82"/>
    </row>
    <row r="12" spans="1:10" s="83" customFormat="1" ht="15.75" customHeight="1" x14ac:dyDescent="0.25">
      <c r="A12" s="84"/>
      <c r="B12" s="54"/>
      <c r="C12" s="77" t="s">
        <v>250</v>
      </c>
      <c r="D12" s="75" t="s">
        <v>9</v>
      </c>
      <c r="E12" s="92">
        <v>26.5</v>
      </c>
      <c r="F12" s="76"/>
      <c r="G12" s="78"/>
      <c r="H12" s="82"/>
      <c r="I12" s="82"/>
      <c r="J12" s="82"/>
    </row>
    <row r="13" spans="1:10" s="83" customFormat="1" ht="15.75" customHeight="1" x14ac:dyDescent="0.25">
      <c r="A13" s="84"/>
      <c r="B13" s="54"/>
      <c r="C13" s="77" t="s">
        <v>258</v>
      </c>
      <c r="D13" s="75" t="s">
        <v>9</v>
      </c>
      <c r="E13" s="92">
        <v>3</v>
      </c>
      <c r="F13" s="76"/>
      <c r="G13" s="78"/>
      <c r="H13" s="82"/>
      <c r="I13" s="82"/>
      <c r="J13" s="82"/>
    </row>
    <row r="14" spans="1:10" s="83" customFormat="1" ht="15.75" customHeight="1" x14ac:dyDescent="0.25">
      <c r="A14" s="84"/>
      <c r="B14" s="54"/>
      <c r="C14" s="77" t="s">
        <v>260</v>
      </c>
      <c r="D14" s="75" t="s">
        <v>9</v>
      </c>
      <c r="E14" s="92">
        <v>45.5</v>
      </c>
      <c r="F14" s="76"/>
      <c r="G14" s="78"/>
      <c r="H14" s="82"/>
      <c r="I14" s="82"/>
      <c r="J14" s="82"/>
    </row>
    <row r="15" spans="1:10" s="83" customFormat="1" ht="15" x14ac:dyDescent="0.2">
      <c r="A15" s="84"/>
      <c r="B15" s="54"/>
      <c r="C15" s="42"/>
      <c r="D15" s="39"/>
      <c r="E15" s="40"/>
      <c r="F15" s="41"/>
      <c r="G15" s="40"/>
      <c r="H15" s="82"/>
      <c r="I15" s="82"/>
      <c r="J15" s="82"/>
    </row>
    <row r="16" spans="1:10" s="83" customFormat="1" ht="30" x14ac:dyDescent="0.25">
      <c r="A16" s="84"/>
      <c r="B16" s="54">
        <v>2</v>
      </c>
      <c r="C16" s="159" t="s">
        <v>17</v>
      </c>
      <c r="D16" s="160" t="s">
        <v>10</v>
      </c>
      <c r="E16" s="161">
        <v>12</v>
      </c>
      <c r="F16" s="162"/>
      <c r="G16" s="161">
        <f t="shared" ref="G16" si="1">+E16*F16</f>
        <v>0</v>
      </c>
      <c r="H16" s="82"/>
      <c r="I16" s="82"/>
      <c r="J16" s="82"/>
    </row>
    <row r="17" spans="1:10" s="83" customFormat="1" ht="15" x14ac:dyDescent="0.25">
      <c r="A17" s="84"/>
      <c r="B17" s="54"/>
      <c r="C17" s="80" t="str">
        <f>C12</f>
        <v>kanal M1</v>
      </c>
      <c r="D17" s="75" t="s">
        <v>10</v>
      </c>
      <c r="E17" s="93">
        <v>2</v>
      </c>
      <c r="F17" s="76"/>
      <c r="G17" s="78"/>
      <c r="H17" s="82"/>
      <c r="I17" s="82"/>
      <c r="J17" s="82"/>
    </row>
    <row r="18" spans="1:10" s="83" customFormat="1" ht="15" x14ac:dyDescent="0.25">
      <c r="A18" s="84"/>
      <c r="B18" s="54"/>
      <c r="C18" s="80" t="str">
        <f>C13</f>
        <v>kanal M9</v>
      </c>
      <c r="D18" s="75" t="s">
        <v>10</v>
      </c>
      <c r="E18" s="93">
        <v>2</v>
      </c>
      <c r="F18" s="76"/>
      <c r="G18" s="78"/>
      <c r="H18" s="82"/>
      <c r="I18" s="82"/>
      <c r="J18" s="82"/>
    </row>
    <row r="19" spans="1:10" s="83" customFormat="1" ht="15" x14ac:dyDescent="0.25">
      <c r="A19" s="84"/>
      <c r="B19" s="54"/>
      <c r="C19" s="80" t="str">
        <f>C14</f>
        <v>kanal M10</v>
      </c>
      <c r="D19" s="75" t="s">
        <v>10</v>
      </c>
      <c r="E19" s="93">
        <v>8</v>
      </c>
      <c r="F19" s="76"/>
      <c r="G19" s="78"/>
      <c r="H19" s="82"/>
      <c r="I19" s="82"/>
      <c r="J19" s="82"/>
    </row>
    <row r="20" spans="1:10" s="83" customFormat="1" ht="10.5" customHeight="1" x14ac:dyDescent="0.2">
      <c r="A20" s="84"/>
      <c r="B20" s="54"/>
      <c r="C20" s="30"/>
      <c r="D20" s="82"/>
      <c r="E20" s="2"/>
      <c r="F20" s="4"/>
      <c r="G20" s="5"/>
      <c r="H20" s="82"/>
      <c r="I20" s="82"/>
      <c r="J20" s="82"/>
    </row>
    <row r="21" spans="1:10" s="83" customFormat="1" ht="15" x14ac:dyDescent="0.2">
      <c r="A21" s="84"/>
      <c r="B21" s="54"/>
      <c r="C21" s="16" t="s">
        <v>12</v>
      </c>
      <c r="D21" s="1"/>
      <c r="E21" s="3"/>
      <c r="F21" s="3"/>
      <c r="G21" s="7">
        <f>SUM(G11:G20)</f>
        <v>0</v>
      </c>
      <c r="H21" s="82"/>
      <c r="I21" s="82"/>
      <c r="J21" s="82"/>
    </row>
    <row r="22" spans="1:10" s="83" customFormat="1" ht="15" x14ac:dyDescent="0.25">
      <c r="A22" s="84"/>
      <c r="B22" s="17"/>
      <c r="C22" s="21"/>
      <c r="D22" s="53"/>
      <c r="E22" s="67"/>
      <c r="F22" s="67"/>
      <c r="G22" s="24"/>
      <c r="H22" s="82"/>
      <c r="I22" s="82"/>
      <c r="J22" s="82"/>
    </row>
    <row r="23" spans="1:10" s="83" customFormat="1" ht="15" x14ac:dyDescent="0.25">
      <c r="A23" s="84"/>
      <c r="B23" s="29" t="s">
        <v>2</v>
      </c>
      <c r="C23" s="11" t="s">
        <v>11</v>
      </c>
      <c r="D23" s="82"/>
      <c r="E23" s="2"/>
      <c r="F23" s="2"/>
      <c r="G23" s="78"/>
      <c r="H23" s="82"/>
      <c r="I23" s="82"/>
      <c r="J23" s="82"/>
    </row>
    <row r="24" spans="1:10" s="83" customFormat="1" ht="15" x14ac:dyDescent="0.25">
      <c r="A24" s="84"/>
      <c r="B24" s="55"/>
      <c r="C24" s="11"/>
      <c r="D24" s="75"/>
      <c r="E24" s="2"/>
      <c r="F24" s="2"/>
      <c r="G24" s="78"/>
      <c r="H24" s="82"/>
      <c r="I24" s="82"/>
      <c r="J24" s="82"/>
    </row>
    <row r="25" spans="1:10" s="83" customFormat="1" ht="31.5" customHeight="1" x14ac:dyDescent="0.25">
      <c r="A25" s="84"/>
      <c r="B25" s="54">
        <v>1</v>
      </c>
      <c r="C25" s="163" t="s">
        <v>37</v>
      </c>
      <c r="D25" s="160" t="s">
        <v>19</v>
      </c>
      <c r="E25" s="161">
        <v>15.5</v>
      </c>
      <c r="F25" s="162"/>
      <c r="G25" s="161">
        <f t="shared" ref="G25" si="2">F25*E25</f>
        <v>0</v>
      </c>
      <c r="H25" s="82"/>
      <c r="I25" s="82"/>
      <c r="J25" s="82"/>
    </row>
    <row r="26" spans="1:10" s="83" customFormat="1" ht="15" x14ac:dyDescent="0.25">
      <c r="A26" s="84"/>
      <c r="B26" s="54"/>
      <c r="C26" s="73" t="s">
        <v>250</v>
      </c>
      <c r="D26" s="75" t="s">
        <v>19</v>
      </c>
      <c r="E26" s="78">
        <v>6.5</v>
      </c>
      <c r="F26" s="76"/>
      <c r="G26" s="78"/>
      <c r="H26" s="82"/>
      <c r="I26" s="82"/>
      <c r="J26" s="82"/>
    </row>
    <row r="27" spans="1:10" s="83" customFormat="1" ht="15" x14ac:dyDescent="0.25">
      <c r="A27" s="84"/>
      <c r="B27" s="54"/>
      <c r="C27" s="73" t="s">
        <v>260</v>
      </c>
      <c r="D27" s="75" t="s">
        <v>19</v>
      </c>
      <c r="E27" s="78">
        <v>9</v>
      </c>
      <c r="F27" s="76"/>
      <c r="G27" s="78"/>
      <c r="H27" s="82"/>
      <c r="I27" s="82"/>
      <c r="J27" s="82"/>
    </row>
    <row r="28" spans="1:10" ht="15" x14ac:dyDescent="0.25">
      <c r="B28" s="54"/>
      <c r="G28" s="78"/>
    </row>
    <row r="29" spans="1:10" ht="90" x14ac:dyDescent="0.25">
      <c r="B29" s="54">
        <v>2</v>
      </c>
      <c r="C29" s="77" t="s">
        <v>416</v>
      </c>
      <c r="D29" s="46"/>
      <c r="E29" s="47"/>
      <c r="F29" s="48"/>
      <c r="G29" s="78"/>
    </row>
    <row r="30" spans="1:10" ht="18" x14ac:dyDescent="0.25">
      <c r="B30" s="54"/>
      <c r="C30" s="159" t="s">
        <v>468</v>
      </c>
      <c r="D30" s="160" t="s">
        <v>47</v>
      </c>
      <c r="E30" s="161">
        <v>13.100000000000001</v>
      </c>
      <c r="F30" s="162"/>
      <c r="G30" s="161">
        <f t="shared" ref="G30" si="3">F30*E30</f>
        <v>0</v>
      </c>
    </row>
    <row r="31" spans="1:10" ht="18" x14ac:dyDescent="0.25">
      <c r="B31" s="54"/>
      <c r="C31" s="80" t="s">
        <v>258</v>
      </c>
      <c r="D31" s="75" t="s">
        <v>47</v>
      </c>
      <c r="E31" s="78">
        <v>3.2</v>
      </c>
      <c r="F31" s="64"/>
      <c r="G31" s="61"/>
    </row>
    <row r="32" spans="1:10" ht="18" x14ac:dyDescent="0.25">
      <c r="B32" s="54"/>
      <c r="C32" s="80" t="s">
        <v>260</v>
      </c>
      <c r="D32" s="75" t="s">
        <v>47</v>
      </c>
      <c r="E32" s="78">
        <v>9.9</v>
      </c>
      <c r="F32" s="64"/>
      <c r="G32" s="61"/>
    </row>
    <row r="33" spans="2:8" ht="15" x14ac:dyDescent="0.25">
      <c r="B33" s="54"/>
      <c r="C33" s="45"/>
      <c r="D33" s="75"/>
      <c r="E33" s="78"/>
      <c r="F33" s="76"/>
      <c r="G33" s="78"/>
      <c r="H33" s="83"/>
    </row>
    <row r="34" spans="2:8" ht="18" x14ac:dyDescent="0.25">
      <c r="B34" s="54"/>
      <c r="C34" s="159" t="s">
        <v>50</v>
      </c>
      <c r="D34" s="160" t="s">
        <v>47</v>
      </c>
      <c r="E34" s="161">
        <v>1.3999999999999995</v>
      </c>
      <c r="F34" s="162"/>
      <c r="G34" s="161">
        <f t="shared" ref="G34" si="4">F34*E34</f>
        <v>0</v>
      </c>
      <c r="H34" s="83"/>
    </row>
    <row r="35" spans="2:8" ht="18" x14ac:dyDescent="0.25">
      <c r="B35" s="54"/>
      <c r="C35" s="80" t="str">
        <f>C31</f>
        <v>kanal M9</v>
      </c>
      <c r="D35" s="75" t="s">
        <v>47</v>
      </c>
      <c r="E35" s="78">
        <v>0.29999999999999982</v>
      </c>
      <c r="F35" s="64"/>
      <c r="G35" s="61"/>
      <c r="H35" s="83"/>
    </row>
    <row r="36" spans="2:8" ht="18" x14ac:dyDescent="0.25">
      <c r="B36" s="54"/>
      <c r="C36" s="80" t="str">
        <f>C32</f>
        <v>kanal M10</v>
      </c>
      <c r="D36" s="75" t="s">
        <v>47</v>
      </c>
      <c r="E36" s="78">
        <v>1.0999999999999996</v>
      </c>
      <c r="F36" s="64"/>
      <c r="G36" s="61"/>
      <c r="H36" s="83"/>
    </row>
    <row r="37" spans="2:8" ht="15" x14ac:dyDescent="0.25">
      <c r="B37" s="54"/>
      <c r="C37" s="77"/>
      <c r="D37" s="75"/>
      <c r="E37" s="78"/>
      <c r="F37" s="76"/>
      <c r="G37" s="78"/>
      <c r="H37" s="83"/>
    </row>
    <row r="38" spans="2:8" ht="60" x14ac:dyDescent="0.25">
      <c r="B38" s="54">
        <v>3</v>
      </c>
      <c r="C38" s="77" t="s">
        <v>263</v>
      </c>
      <c r="D38" s="75"/>
      <c r="E38" s="78"/>
      <c r="F38" s="76"/>
      <c r="G38" s="78"/>
      <c r="H38" s="83"/>
    </row>
    <row r="39" spans="2:8" ht="18" x14ac:dyDescent="0.25">
      <c r="B39" s="54"/>
      <c r="C39" s="159" t="s">
        <v>468</v>
      </c>
      <c r="D39" s="160" t="s">
        <v>47</v>
      </c>
      <c r="E39" s="161">
        <v>61.2</v>
      </c>
      <c r="F39" s="165"/>
      <c r="G39" s="161">
        <f t="shared" ref="G39" si="5">F39*E39</f>
        <v>0</v>
      </c>
      <c r="H39" s="83"/>
    </row>
    <row r="40" spans="2:8" ht="18" x14ac:dyDescent="0.25">
      <c r="B40" s="54"/>
      <c r="C40" s="57" t="s">
        <v>417</v>
      </c>
      <c r="D40" s="75" t="s">
        <v>47</v>
      </c>
      <c r="E40" s="78">
        <v>26.1</v>
      </c>
      <c r="F40" s="36"/>
      <c r="G40" s="61"/>
      <c r="H40" s="83"/>
    </row>
    <row r="41" spans="2:8" ht="18" x14ac:dyDescent="0.25">
      <c r="B41" s="54"/>
      <c r="C41" s="73" t="s">
        <v>260</v>
      </c>
      <c r="D41" s="75" t="s">
        <v>47</v>
      </c>
      <c r="E41" s="78">
        <v>35.1</v>
      </c>
      <c r="F41" s="36"/>
      <c r="G41" s="61"/>
      <c r="H41" s="83"/>
    </row>
    <row r="42" spans="2:8" ht="15" x14ac:dyDescent="0.25">
      <c r="B42" s="54"/>
      <c r="C42" s="45"/>
      <c r="D42" s="75"/>
      <c r="E42" s="78"/>
      <c r="F42" s="36"/>
      <c r="G42" s="78"/>
      <c r="H42" s="83"/>
    </row>
    <row r="43" spans="2:8" ht="18" x14ac:dyDescent="0.25">
      <c r="B43" s="54"/>
      <c r="C43" s="159" t="s">
        <v>50</v>
      </c>
      <c r="D43" s="160" t="s">
        <v>47</v>
      </c>
      <c r="E43" s="161">
        <v>6.7999999999999972</v>
      </c>
      <c r="F43" s="165"/>
      <c r="G43" s="161">
        <f t="shared" ref="G43" si="6">F43*E43</f>
        <v>0</v>
      </c>
      <c r="H43" s="83"/>
    </row>
    <row r="44" spans="2:8" ht="18" x14ac:dyDescent="0.25">
      <c r="B44" s="54"/>
      <c r="C44" s="80" t="str">
        <f>C40</f>
        <v>kanal  M1</v>
      </c>
      <c r="D44" s="75" t="s">
        <v>47</v>
      </c>
      <c r="E44" s="78">
        <v>2.8999999999999986</v>
      </c>
      <c r="F44" s="36"/>
      <c r="G44" s="61"/>
      <c r="H44" s="83"/>
    </row>
    <row r="45" spans="2:8" ht="18" x14ac:dyDescent="0.25">
      <c r="B45" s="54"/>
      <c r="C45" s="80" t="str">
        <f>C41</f>
        <v>kanal M10</v>
      </c>
      <c r="D45" s="75" t="s">
        <v>47</v>
      </c>
      <c r="E45" s="78">
        <v>3.8999999999999986</v>
      </c>
      <c r="F45" s="36"/>
      <c r="G45" s="61"/>
      <c r="H45" s="83"/>
    </row>
    <row r="46" spans="2:8" ht="15" x14ac:dyDescent="0.25">
      <c r="B46" s="54"/>
      <c r="C46" s="73"/>
      <c r="D46" s="75"/>
      <c r="E46" s="78"/>
      <c r="F46" s="36"/>
      <c r="G46" s="78"/>
      <c r="H46" s="83"/>
    </row>
    <row r="47" spans="2:8" ht="30" x14ac:dyDescent="0.25">
      <c r="B47" s="54">
        <v>4</v>
      </c>
      <c r="C47" s="159" t="s">
        <v>26</v>
      </c>
      <c r="D47" s="160" t="s">
        <v>48</v>
      </c>
      <c r="E47" s="161">
        <v>45</v>
      </c>
      <c r="F47" s="162"/>
      <c r="G47" s="161">
        <f t="shared" ref="G47" si="7">F47*E47</f>
        <v>0</v>
      </c>
    </row>
    <row r="48" spans="2:8" ht="18" x14ac:dyDescent="0.25">
      <c r="B48" s="54"/>
      <c r="C48" s="80" t="str">
        <f>C12</f>
        <v>kanal M1</v>
      </c>
      <c r="D48" s="75" t="s">
        <v>48</v>
      </c>
      <c r="E48" s="78">
        <v>15.9</v>
      </c>
      <c r="F48" s="76"/>
      <c r="G48" s="78"/>
    </row>
    <row r="49" spans="2:7" ht="18" x14ac:dyDescent="0.25">
      <c r="B49" s="54"/>
      <c r="C49" s="80" t="str">
        <f>C13</f>
        <v>kanal M9</v>
      </c>
      <c r="D49" s="75" t="s">
        <v>48</v>
      </c>
      <c r="E49" s="78">
        <v>1.8</v>
      </c>
      <c r="F49" s="76"/>
      <c r="G49" s="78"/>
    </row>
    <row r="50" spans="2:7" ht="18" x14ac:dyDescent="0.25">
      <c r="B50" s="54"/>
      <c r="C50" s="80" t="str">
        <f>C14</f>
        <v>kanal M10</v>
      </c>
      <c r="D50" s="75" t="s">
        <v>48</v>
      </c>
      <c r="E50" s="78">
        <v>27.3</v>
      </c>
      <c r="F50" s="76"/>
      <c r="G50" s="78"/>
    </row>
    <row r="51" spans="2:7" ht="15" x14ac:dyDescent="0.25">
      <c r="B51" s="54"/>
      <c r="C51" s="77"/>
      <c r="D51" s="75"/>
      <c r="E51" s="78"/>
      <c r="F51" s="76"/>
      <c r="G51" s="78"/>
    </row>
    <row r="52" spans="2:7" ht="75" x14ac:dyDescent="0.25">
      <c r="B52" s="54">
        <v>5</v>
      </c>
      <c r="C52" s="159" t="s">
        <v>472</v>
      </c>
      <c r="D52" s="160" t="s">
        <v>47</v>
      </c>
      <c r="E52" s="161">
        <v>8.5</v>
      </c>
      <c r="F52" s="162"/>
      <c r="G52" s="161">
        <f t="shared" ref="G52" si="8">+E52*F52</f>
        <v>0</v>
      </c>
    </row>
    <row r="53" spans="2:7" ht="18" x14ac:dyDescent="0.25">
      <c r="B53" s="54"/>
      <c r="C53" s="80" t="str">
        <f>C49</f>
        <v>kanal M9</v>
      </c>
      <c r="D53" s="75" t="s">
        <v>47</v>
      </c>
      <c r="E53" s="78">
        <v>2</v>
      </c>
      <c r="F53" s="76"/>
      <c r="G53" s="78"/>
    </row>
    <row r="54" spans="2:7" ht="18" x14ac:dyDescent="0.25">
      <c r="B54" s="54"/>
      <c r="C54" s="80" t="str">
        <f>C50</f>
        <v>kanal M10</v>
      </c>
      <c r="D54" s="75" t="s">
        <v>47</v>
      </c>
      <c r="E54" s="78">
        <v>6.5</v>
      </c>
      <c r="F54" s="76"/>
      <c r="G54" s="78"/>
    </row>
    <row r="55" spans="2:7" ht="15" x14ac:dyDescent="0.25">
      <c r="B55" s="54"/>
      <c r="C55" s="77"/>
      <c r="D55" s="75"/>
      <c r="E55" s="78"/>
      <c r="F55" s="76"/>
      <c r="G55" s="78"/>
    </row>
    <row r="56" spans="2:7" ht="60" x14ac:dyDescent="0.25">
      <c r="B56" s="54">
        <v>6</v>
      </c>
      <c r="C56" s="159" t="s">
        <v>85</v>
      </c>
      <c r="D56" s="160" t="s">
        <v>47</v>
      </c>
      <c r="E56" s="161">
        <v>3.3</v>
      </c>
      <c r="F56" s="162"/>
      <c r="G56" s="161">
        <f t="shared" ref="G56" si="9">+E56*F56</f>
        <v>0</v>
      </c>
    </row>
    <row r="57" spans="2:7" ht="18" x14ac:dyDescent="0.25">
      <c r="B57" s="54"/>
      <c r="C57" s="80" t="str">
        <f>C53</f>
        <v>kanal M9</v>
      </c>
      <c r="D57" s="75" t="s">
        <v>47</v>
      </c>
      <c r="E57" s="78">
        <v>0.8</v>
      </c>
      <c r="F57" s="76"/>
      <c r="G57" s="78"/>
    </row>
    <row r="58" spans="2:7" ht="18" x14ac:dyDescent="0.25">
      <c r="B58" s="54"/>
      <c r="C58" s="80" t="str">
        <f>C54</f>
        <v>kanal M10</v>
      </c>
      <c r="D58" s="75" t="s">
        <v>47</v>
      </c>
      <c r="E58" s="78">
        <v>2.5</v>
      </c>
      <c r="F58" s="76"/>
      <c r="G58" s="78"/>
    </row>
    <row r="59" spans="2:7" ht="15" x14ac:dyDescent="0.25">
      <c r="B59" s="54"/>
      <c r="C59" s="77"/>
      <c r="D59" s="75"/>
      <c r="E59" s="78"/>
      <c r="F59" s="76"/>
      <c r="G59" s="78"/>
    </row>
    <row r="60" spans="2:7" ht="30.75" customHeight="1" x14ac:dyDescent="0.25">
      <c r="B60" s="54">
        <v>7</v>
      </c>
      <c r="C60" s="159" t="s">
        <v>40</v>
      </c>
      <c r="D60" s="166" t="s">
        <v>19</v>
      </c>
      <c r="E60" s="164">
        <v>41</v>
      </c>
      <c r="F60" s="168"/>
      <c r="G60" s="161">
        <f t="shared" ref="G60:G72" si="10">+E60*F60</f>
        <v>0</v>
      </c>
    </row>
    <row r="61" spans="2:7" ht="15" x14ac:dyDescent="0.25">
      <c r="B61" s="54"/>
      <c r="C61" s="73" t="s">
        <v>250</v>
      </c>
      <c r="D61" s="22" t="s">
        <v>19</v>
      </c>
      <c r="E61" s="67">
        <v>17.5</v>
      </c>
      <c r="F61" s="35"/>
      <c r="G61" s="78"/>
    </row>
    <row r="62" spans="2:7" ht="15" x14ac:dyDescent="0.25">
      <c r="B62" s="54"/>
      <c r="C62" s="73" t="s">
        <v>260</v>
      </c>
      <c r="D62" s="22" t="s">
        <v>19</v>
      </c>
      <c r="E62" s="67">
        <v>23.5</v>
      </c>
      <c r="F62" s="35"/>
      <c r="G62" s="78"/>
    </row>
    <row r="63" spans="2:7" ht="15" x14ac:dyDescent="0.25">
      <c r="B63" s="54"/>
      <c r="C63" s="77"/>
      <c r="D63" s="22"/>
      <c r="E63" s="67"/>
      <c r="F63" s="35"/>
      <c r="G63" s="78"/>
    </row>
    <row r="64" spans="2:7" ht="45" x14ac:dyDescent="0.25">
      <c r="B64" s="54">
        <v>8</v>
      </c>
      <c r="C64" s="159" t="s">
        <v>29</v>
      </c>
      <c r="D64" s="166" t="s">
        <v>19</v>
      </c>
      <c r="E64" s="164">
        <v>36.190476190476197</v>
      </c>
      <c r="F64" s="168"/>
      <c r="G64" s="161">
        <f t="shared" si="10"/>
        <v>0</v>
      </c>
    </row>
    <row r="65" spans="1:10" ht="15" x14ac:dyDescent="0.25">
      <c r="B65" s="54"/>
      <c r="C65" s="73" t="str">
        <f>C61</f>
        <v>kanal M1</v>
      </c>
      <c r="D65" s="22" t="s">
        <v>19</v>
      </c>
      <c r="E65" s="67">
        <v>15.41666666666667</v>
      </c>
      <c r="F65" s="35"/>
      <c r="G65" s="78"/>
    </row>
    <row r="66" spans="1:10" ht="15" x14ac:dyDescent="0.25">
      <c r="B66" s="54"/>
      <c r="C66" s="73" t="str">
        <f>C62</f>
        <v>kanal M10</v>
      </c>
      <c r="D66" s="22" t="s">
        <v>19</v>
      </c>
      <c r="E66" s="67">
        <v>20.773809523809526</v>
      </c>
      <c r="F66" s="35"/>
      <c r="G66" s="78"/>
    </row>
    <row r="67" spans="1:10" ht="15" x14ac:dyDescent="0.25">
      <c r="B67" s="54"/>
      <c r="C67" s="77"/>
      <c r="D67" s="22"/>
      <c r="E67" s="67"/>
      <c r="F67" s="35"/>
      <c r="G67" s="78"/>
    </row>
    <row r="68" spans="1:10" ht="30" x14ac:dyDescent="0.25">
      <c r="B68" s="54">
        <v>9</v>
      </c>
      <c r="C68" s="159" t="s">
        <v>36</v>
      </c>
      <c r="D68" s="166" t="s">
        <v>19</v>
      </c>
      <c r="E68" s="164">
        <v>15.5</v>
      </c>
      <c r="F68" s="168"/>
      <c r="G68" s="161">
        <f t="shared" si="10"/>
        <v>0</v>
      </c>
    </row>
    <row r="69" spans="1:10" ht="15" x14ac:dyDescent="0.25">
      <c r="B69" s="54"/>
      <c r="C69" s="73" t="str">
        <f>C65</f>
        <v>kanal M1</v>
      </c>
      <c r="D69" s="22" t="s">
        <v>19</v>
      </c>
      <c r="E69" s="67">
        <v>6.5</v>
      </c>
      <c r="F69" s="35"/>
      <c r="G69" s="78"/>
    </row>
    <row r="70" spans="1:10" ht="15" x14ac:dyDescent="0.25">
      <c r="B70" s="54"/>
      <c r="C70" s="73" t="str">
        <f>C66</f>
        <v>kanal M10</v>
      </c>
      <c r="D70" s="22" t="s">
        <v>19</v>
      </c>
      <c r="E70" s="67">
        <v>9</v>
      </c>
      <c r="F70" s="35"/>
      <c r="G70" s="78"/>
    </row>
    <row r="71" spans="1:10" ht="15" x14ac:dyDescent="0.25">
      <c r="B71" s="54"/>
      <c r="C71" s="77"/>
      <c r="D71" s="22"/>
      <c r="E71" s="67"/>
      <c r="F71" s="35"/>
      <c r="G71" s="78"/>
    </row>
    <row r="72" spans="1:10" ht="66" x14ac:dyDescent="0.25">
      <c r="B72" s="54">
        <v>10</v>
      </c>
      <c r="C72" s="159" t="s">
        <v>49</v>
      </c>
      <c r="D72" s="166" t="s">
        <v>20</v>
      </c>
      <c r="E72" s="164">
        <v>78</v>
      </c>
      <c r="F72" s="168"/>
      <c r="G72" s="161">
        <f t="shared" si="10"/>
        <v>0</v>
      </c>
    </row>
    <row r="73" spans="1:10" ht="15" x14ac:dyDescent="0.25">
      <c r="B73" s="54"/>
      <c r="C73" s="73" t="str">
        <f>C69</f>
        <v>kanal M1</v>
      </c>
      <c r="D73" s="82" t="s">
        <v>20</v>
      </c>
      <c r="E73" s="67">
        <v>33</v>
      </c>
      <c r="F73" s="35"/>
      <c r="G73" s="78"/>
    </row>
    <row r="74" spans="1:10" ht="15" x14ac:dyDescent="0.25">
      <c r="B74" s="54"/>
      <c r="C74" s="73" t="str">
        <f>C70</f>
        <v>kanal M10</v>
      </c>
      <c r="D74" s="82" t="s">
        <v>20</v>
      </c>
      <c r="E74" s="67">
        <v>45</v>
      </c>
      <c r="F74" s="35"/>
      <c r="G74" s="78"/>
    </row>
    <row r="75" spans="1:10" ht="15" x14ac:dyDescent="0.25">
      <c r="B75" s="54"/>
      <c r="C75" s="77"/>
      <c r="E75" s="67"/>
      <c r="F75" s="35"/>
      <c r="G75" s="78"/>
    </row>
    <row r="76" spans="1:10" x14ac:dyDescent="0.2">
      <c r="C76" s="16" t="s">
        <v>13</v>
      </c>
      <c r="D76" s="1"/>
      <c r="E76" s="3"/>
      <c r="F76" s="3"/>
      <c r="G76" s="7">
        <f>SUM(G25:G75)</f>
        <v>0</v>
      </c>
    </row>
    <row r="78" spans="1:10" s="83" customFormat="1" x14ac:dyDescent="0.2">
      <c r="A78" s="84"/>
      <c r="B78" s="29" t="s">
        <v>4</v>
      </c>
      <c r="C78" s="11" t="s">
        <v>5</v>
      </c>
      <c r="D78" s="82"/>
      <c r="E78" s="2"/>
      <c r="F78" s="2"/>
      <c r="G78" s="2"/>
      <c r="H78" s="82"/>
      <c r="I78" s="82"/>
      <c r="J78" s="82"/>
    </row>
    <row r="79" spans="1:10" s="83" customFormat="1" x14ac:dyDescent="0.2">
      <c r="A79" s="84"/>
      <c r="B79" s="29"/>
      <c r="C79" s="11"/>
      <c r="D79" s="82"/>
      <c r="E79" s="2"/>
      <c r="F79" s="2"/>
      <c r="G79" s="2"/>
      <c r="H79" s="82"/>
      <c r="I79" s="82"/>
      <c r="J79" s="82"/>
    </row>
    <row r="80" spans="1:10" s="83" customFormat="1" ht="90" x14ac:dyDescent="0.25">
      <c r="A80" s="84"/>
      <c r="B80" s="54">
        <v>1</v>
      </c>
      <c r="C80" s="159" t="s">
        <v>392</v>
      </c>
      <c r="D80" s="160" t="s">
        <v>9</v>
      </c>
      <c r="E80" s="161">
        <v>75</v>
      </c>
      <c r="F80" s="162"/>
      <c r="G80" s="161">
        <f t="shared" ref="G80:G85" si="11">+E80*F80</f>
        <v>0</v>
      </c>
      <c r="H80" s="82"/>
      <c r="I80" s="82"/>
      <c r="J80" s="82"/>
    </row>
    <row r="81" spans="1:10" s="83" customFormat="1" ht="15" x14ac:dyDescent="0.25">
      <c r="A81" s="84"/>
      <c r="B81" s="54"/>
      <c r="C81" s="80" t="str">
        <f>C12</f>
        <v>kanal M1</v>
      </c>
      <c r="D81" s="75" t="s">
        <v>9</v>
      </c>
      <c r="E81" s="78">
        <v>26.5</v>
      </c>
      <c r="F81" s="76"/>
      <c r="G81" s="78"/>
      <c r="H81" s="82"/>
      <c r="I81" s="82"/>
      <c r="J81" s="82"/>
    </row>
    <row r="82" spans="1:10" s="83" customFormat="1" ht="15" x14ac:dyDescent="0.25">
      <c r="A82" s="84"/>
      <c r="B82" s="54"/>
      <c r="C82" s="80" t="str">
        <f>C13</f>
        <v>kanal M9</v>
      </c>
      <c r="D82" s="75" t="s">
        <v>9</v>
      </c>
      <c r="E82" s="78">
        <v>3</v>
      </c>
      <c r="F82" s="76"/>
      <c r="G82" s="78"/>
      <c r="H82" s="82"/>
      <c r="I82" s="82"/>
      <c r="J82" s="82"/>
    </row>
    <row r="83" spans="1:10" s="83" customFormat="1" ht="15" x14ac:dyDescent="0.25">
      <c r="A83" s="84"/>
      <c r="B83" s="54"/>
      <c r="C83" s="80" t="str">
        <f>C14</f>
        <v>kanal M10</v>
      </c>
      <c r="D83" s="75" t="s">
        <v>9</v>
      </c>
      <c r="E83" s="78">
        <v>45.5</v>
      </c>
      <c r="F83" s="76"/>
      <c r="G83" s="78"/>
      <c r="H83" s="82"/>
      <c r="I83" s="82"/>
      <c r="J83" s="82"/>
    </row>
    <row r="84" spans="1:10" s="83" customFormat="1" ht="15" x14ac:dyDescent="0.25">
      <c r="A84" s="84"/>
      <c r="B84" s="54"/>
      <c r="C84" s="80"/>
      <c r="D84" s="75"/>
      <c r="E84" s="78"/>
      <c r="F84" s="76"/>
      <c r="G84" s="78"/>
      <c r="H84" s="82"/>
      <c r="I84" s="82"/>
      <c r="J84" s="82"/>
    </row>
    <row r="85" spans="1:10" s="83" customFormat="1" ht="121.5" customHeight="1" x14ac:dyDescent="0.25">
      <c r="A85" s="84"/>
      <c r="B85" s="54">
        <v>2</v>
      </c>
      <c r="C85" s="77" t="s">
        <v>404</v>
      </c>
      <c r="D85" s="75" t="s">
        <v>10</v>
      </c>
      <c r="E85" s="78">
        <v>4</v>
      </c>
      <c r="F85" s="76"/>
      <c r="G85" s="78">
        <f t="shared" si="11"/>
        <v>0</v>
      </c>
      <c r="H85" s="82"/>
      <c r="I85" s="82"/>
      <c r="J85" s="82"/>
    </row>
    <row r="86" spans="1:10" s="83" customFormat="1" ht="15" x14ac:dyDescent="0.25">
      <c r="A86" s="84"/>
      <c r="B86" s="54"/>
      <c r="C86" s="81"/>
      <c r="D86" s="75"/>
      <c r="E86" s="78"/>
      <c r="F86" s="76"/>
      <c r="G86" s="78"/>
      <c r="H86" s="82"/>
      <c r="I86" s="82"/>
      <c r="J86" s="82"/>
    </row>
    <row r="87" spans="1:10" ht="30" x14ac:dyDescent="0.25">
      <c r="B87" s="54">
        <v>3</v>
      </c>
      <c r="C87" s="77" t="s">
        <v>406</v>
      </c>
      <c r="D87" s="75" t="s">
        <v>10</v>
      </c>
      <c r="E87" s="78">
        <v>6</v>
      </c>
      <c r="F87" s="76"/>
      <c r="G87" s="78">
        <f t="shared" ref="G87" si="12">+E87*F87</f>
        <v>0</v>
      </c>
    </row>
    <row r="88" spans="1:10" ht="15" x14ac:dyDescent="0.25">
      <c r="B88" s="54"/>
      <c r="C88" s="77"/>
      <c r="D88" s="75"/>
      <c r="E88" s="78"/>
      <c r="F88" s="76"/>
      <c r="G88" s="78"/>
    </row>
    <row r="89" spans="1:10" x14ac:dyDescent="0.2">
      <c r="C89" s="16" t="s">
        <v>14</v>
      </c>
      <c r="D89" s="1"/>
      <c r="E89" s="3"/>
      <c r="F89" s="3"/>
      <c r="G89" s="7">
        <f>SUM(G80:G88)</f>
        <v>0</v>
      </c>
    </row>
    <row r="90" spans="1:10" x14ac:dyDescent="0.2">
      <c r="C90" s="11"/>
      <c r="G90" s="6"/>
    </row>
    <row r="95" spans="1:10" s="83" customFormat="1" x14ac:dyDescent="0.2">
      <c r="A95" s="84"/>
      <c r="B95" s="17"/>
      <c r="C95" s="82"/>
      <c r="D95" s="82"/>
      <c r="E95" s="2"/>
      <c r="F95" s="2"/>
      <c r="G95" s="2"/>
      <c r="H95" s="82"/>
      <c r="I95" s="82"/>
      <c r="J95" s="82"/>
    </row>
    <row r="96" spans="1:10" s="83" customFormat="1" x14ac:dyDescent="0.2">
      <c r="A96" s="84"/>
      <c r="B96" s="17"/>
      <c r="C96" s="82"/>
      <c r="D96" s="82"/>
      <c r="E96" s="2"/>
      <c r="F96" s="2"/>
      <c r="G96" s="2"/>
      <c r="H96" s="82"/>
      <c r="I96" s="82"/>
      <c r="J96" s="82"/>
    </row>
    <row r="109" spans="3:3" x14ac:dyDescent="0.2">
      <c r="C109" s="20"/>
    </row>
  </sheetData>
  <mergeCells count="8">
    <mergeCell ref="D6:F6"/>
    <mergeCell ref="D7:F7"/>
    <mergeCell ref="D8:F8"/>
    <mergeCell ref="B1:G1"/>
    <mergeCell ref="B2:G2"/>
    <mergeCell ref="B3:G3"/>
    <mergeCell ref="B4:G4"/>
    <mergeCell ref="D5:F5"/>
  </mergeCells>
  <printOptions gridLines="1"/>
  <pageMargins left="1.1023622047244095" right="0.19685039370078741" top="0.70866141732283472" bottom="0.47244094488188981" header="0" footer="0"/>
  <pageSetup paperSize="9" scale="95" orientation="portrait" r:id="rId1"/>
  <headerFooter alignWithMargins="0">
    <oddHeader>&amp;L&amp;"Arial Narrow,Navadno"&amp;9KANALIZACIJA DOBRAVLJE&amp;C&amp;"Arial Narrow,Navadno"&amp;9NASTAVKI ZA ŽLEBOVE&amp;R&amp;"Arial Narrow,Navadno"&amp;9DETAJL INFRASTRUKTURA d.o.o., NA PRODU 13, Vipava</oddHeader>
    <oddFooter>&amp;C&amp;9stran&amp;P</oddFooter>
  </headerFooter>
  <rowBreaks count="3" manualBreakCount="3">
    <brk id="8" min="1" max="6" man="1"/>
    <brk id="49" min="1" max="6" man="1"/>
    <brk id="76" min="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X540"/>
  <sheetViews>
    <sheetView view="pageBreakPreview" topLeftCell="A136" zoomScale="115" zoomScaleNormal="85" zoomScaleSheetLayoutView="115" workbookViewId="0">
      <selection activeCell="F5" sqref="F5"/>
    </sheetView>
  </sheetViews>
  <sheetFormatPr defaultRowHeight="15.75" x14ac:dyDescent="0.2"/>
  <cols>
    <col min="1" max="1" width="4.5703125" style="94" customWidth="1"/>
    <col min="2" max="2" width="4.42578125" style="95" customWidth="1"/>
    <col min="3" max="3" width="61.7109375" style="108" customWidth="1"/>
    <col min="4" max="4" width="2.7109375" style="108" customWidth="1"/>
    <col min="5" max="5" width="8.42578125" style="95" customWidth="1"/>
    <col min="6" max="6" width="9.7109375" style="124" customWidth="1"/>
    <col min="7" max="7" width="10.5703125" style="125" customWidth="1"/>
    <col min="8" max="8" width="15.140625" style="99" customWidth="1"/>
    <col min="9" max="9" width="15.140625" style="151" customWidth="1"/>
    <col min="10" max="16384" width="9.140625" style="101"/>
  </cols>
  <sheetData>
    <row r="2" spans="1:9" ht="31.5" x14ac:dyDescent="0.2">
      <c r="C2" s="96" t="s">
        <v>88</v>
      </c>
      <c r="D2" s="96"/>
      <c r="E2" s="97"/>
      <c r="F2" s="98"/>
      <c r="G2" s="96"/>
      <c r="I2" s="100"/>
    </row>
    <row r="3" spans="1:9" x14ac:dyDescent="0.2">
      <c r="C3" s="96" t="s">
        <v>421</v>
      </c>
      <c r="D3" s="96"/>
      <c r="E3" s="97"/>
      <c r="F3" s="98"/>
      <c r="G3" s="96"/>
      <c r="I3" s="100"/>
    </row>
    <row r="4" spans="1:9" x14ac:dyDescent="0.2">
      <c r="C4" s="96" t="s">
        <v>422</v>
      </c>
      <c r="D4" s="96"/>
      <c r="E4" s="97"/>
      <c r="F4" s="98"/>
      <c r="G4" s="96"/>
      <c r="I4" s="100"/>
    </row>
    <row r="5" spans="1:9" x14ac:dyDescent="0.2">
      <c r="C5" s="96" t="s">
        <v>423</v>
      </c>
      <c r="D5" s="96"/>
      <c r="E5" s="97"/>
      <c r="F5" s="98"/>
      <c r="G5" s="96"/>
      <c r="I5" s="100"/>
    </row>
    <row r="6" spans="1:9" x14ac:dyDescent="0.2">
      <c r="C6" s="96" t="s">
        <v>424</v>
      </c>
      <c r="D6" s="96"/>
      <c r="E6" s="97"/>
      <c r="F6" s="98"/>
      <c r="G6" s="96"/>
      <c r="I6" s="100"/>
    </row>
    <row r="7" spans="1:9" x14ac:dyDescent="0.2">
      <c r="C7" s="96" t="s">
        <v>425</v>
      </c>
      <c r="D7" s="96"/>
      <c r="E7" s="97"/>
      <c r="F7" s="98"/>
      <c r="G7" s="96"/>
      <c r="I7" s="100"/>
    </row>
    <row r="8" spans="1:9" x14ac:dyDescent="0.2">
      <c r="C8" s="96"/>
      <c r="D8" s="96"/>
      <c r="E8" s="97"/>
      <c r="F8" s="98"/>
      <c r="G8" s="96"/>
      <c r="I8" s="100"/>
    </row>
    <row r="9" spans="1:9" x14ac:dyDescent="0.2">
      <c r="C9" s="96"/>
      <c r="D9" s="96"/>
      <c r="E9" s="97"/>
      <c r="F9" s="98"/>
      <c r="G9" s="96"/>
      <c r="I9" s="100"/>
    </row>
    <row r="10" spans="1:9" ht="22.5" x14ac:dyDescent="0.2">
      <c r="C10" s="96" t="s">
        <v>89</v>
      </c>
      <c r="D10" s="96"/>
      <c r="E10" s="102" t="s">
        <v>90</v>
      </c>
      <c r="F10" s="103" t="s">
        <v>91</v>
      </c>
      <c r="G10" s="104" t="s">
        <v>92</v>
      </c>
      <c r="H10" s="104" t="s">
        <v>209</v>
      </c>
      <c r="I10" s="100"/>
    </row>
    <row r="11" spans="1:9" x14ac:dyDescent="0.2">
      <c r="C11" s="96"/>
      <c r="D11" s="96"/>
      <c r="E11" s="97"/>
      <c r="F11" s="98"/>
      <c r="G11" s="96"/>
      <c r="I11" s="100"/>
    </row>
    <row r="12" spans="1:9" ht="31.5" x14ac:dyDescent="0.2">
      <c r="A12" s="94">
        <v>1</v>
      </c>
      <c r="B12" s="95" t="s">
        <v>0</v>
      </c>
      <c r="C12" s="105" t="s">
        <v>426</v>
      </c>
      <c r="D12" s="96"/>
      <c r="E12" s="97"/>
      <c r="F12" s="98"/>
      <c r="G12" s="96"/>
      <c r="I12" s="100"/>
    </row>
    <row r="13" spans="1:9" x14ac:dyDescent="0.2">
      <c r="A13" s="94">
        <v>1</v>
      </c>
      <c r="C13" s="96"/>
      <c r="D13" s="96"/>
      <c r="E13" s="97"/>
      <c r="F13" s="98"/>
      <c r="G13" s="96"/>
      <c r="I13" s="100"/>
    </row>
    <row r="14" spans="1:9" x14ac:dyDescent="0.2">
      <c r="A14" s="94">
        <v>1</v>
      </c>
      <c r="B14" s="95" t="s">
        <v>93</v>
      </c>
      <c r="C14" s="96" t="s">
        <v>94</v>
      </c>
      <c r="D14" s="96"/>
      <c r="E14" s="97"/>
      <c r="F14" s="98"/>
      <c r="G14" s="96"/>
      <c r="I14" s="100"/>
    </row>
    <row r="15" spans="1:9" x14ac:dyDescent="0.2">
      <c r="A15" s="94">
        <v>1</v>
      </c>
      <c r="B15" s="95" t="s">
        <v>95</v>
      </c>
      <c r="C15" s="96" t="s">
        <v>96</v>
      </c>
      <c r="D15" s="96"/>
      <c r="E15" s="97"/>
      <c r="F15" s="98"/>
      <c r="G15" s="96"/>
      <c r="H15" s="106"/>
      <c r="I15" s="100"/>
    </row>
    <row r="16" spans="1:9" x14ac:dyDescent="0.2">
      <c r="A16" s="94">
        <v>1</v>
      </c>
      <c r="B16" s="107">
        <v>1</v>
      </c>
      <c r="C16" s="108" t="str">
        <f>C65</f>
        <v>PREDDELA SKUPAJ:</v>
      </c>
      <c r="D16" s="96"/>
      <c r="E16" s="97"/>
      <c r="F16" s="98"/>
      <c r="G16" s="96"/>
      <c r="H16" s="109">
        <f>H65</f>
        <v>0</v>
      </c>
      <c r="I16" s="100"/>
    </row>
    <row r="17" spans="1:9" x14ac:dyDescent="0.2">
      <c r="A17" s="94">
        <v>1</v>
      </c>
      <c r="B17" s="107">
        <v>2</v>
      </c>
      <c r="C17" s="108" t="str">
        <f>C90</f>
        <v>ZEMELJSKA DELA SKUPAJ:</v>
      </c>
      <c r="D17" s="96"/>
      <c r="E17" s="97"/>
      <c r="F17" s="98"/>
      <c r="G17" s="96"/>
      <c r="H17" s="109">
        <f>H90</f>
        <v>0</v>
      </c>
      <c r="I17" s="100"/>
    </row>
    <row r="18" spans="1:9" x14ac:dyDescent="0.2">
      <c r="A18" s="94">
        <v>1</v>
      </c>
      <c r="B18" s="107">
        <v>3</v>
      </c>
      <c r="C18" s="108" t="str">
        <f>C92</f>
        <v>MONTAŽNA IN BETONSKA DELA</v>
      </c>
      <c r="D18" s="96"/>
      <c r="E18" s="97"/>
      <c r="F18" s="98"/>
      <c r="G18" s="96"/>
      <c r="H18" s="109">
        <f>H114</f>
        <v>0</v>
      </c>
      <c r="I18" s="100"/>
    </row>
    <row r="19" spans="1:9" x14ac:dyDescent="0.2">
      <c r="A19" s="94">
        <v>1</v>
      </c>
      <c r="B19" s="107">
        <v>4</v>
      </c>
      <c r="C19" s="108" t="str">
        <f>C116</f>
        <v>OSTALA DELA</v>
      </c>
      <c r="D19" s="96"/>
      <c r="E19" s="97"/>
      <c r="F19" s="98"/>
      <c r="G19" s="96"/>
      <c r="H19" s="109">
        <f>H120</f>
        <v>0</v>
      </c>
      <c r="I19" s="100"/>
    </row>
    <row r="20" spans="1:9" x14ac:dyDescent="0.2">
      <c r="A20" s="94">
        <v>1</v>
      </c>
      <c r="B20" s="95" t="s">
        <v>97</v>
      </c>
      <c r="C20" s="96" t="s">
        <v>98</v>
      </c>
      <c r="D20" s="96"/>
      <c r="E20" s="97"/>
      <c r="F20" s="98"/>
      <c r="G20" s="96"/>
      <c r="H20" s="109">
        <f>H174</f>
        <v>0</v>
      </c>
      <c r="I20" s="100"/>
    </row>
    <row r="21" spans="1:9" x14ac:dyDescent="0.2">
      <c r="A21" s="94">
        <v>1</v>
      </c>
      <c r="B21" s="95" t="s">
        <v>99</v>
      </c>
      <c r="C21" s="96" t="s">
        <v>100</v>
      </c>
      <c r="D21" s="96"/>
      <c r="E21" s="97"/>
      <c r="F21" s="98"/>
      <c r="G21" s="96"/>
      <c r="H21" s="109">
        <f>H214</f>
        <v>0</v>
      </c>
      <c r="I21" s="100"/>
    </row>
    <row r="22" spans="1:9" x14ac:dyDescent="0.2">
      <c r="A22" s="94">
        <v>1</v>
      </c>
      <c r="B22" s="110" t="s">
        <v>427</v>
      </c>
      <c r="C22" s="111" t="s">
        <v>428</v>
      </c>
      <c r="D22" s="111"/>
      <c r="E22" s="112"/>
      <c r="F22" s="113"/>
      <c r="G22" s="111"/>
      <c r="H22" s="114">
        <f>SUM(H16:H21)</f>
        <v>0</v>
      </c>
      <c r="I22" s="100"/>
    </row>
    <row r="23" spans="1:9" x14ac:dyDescent="0.2">
      <c r="C23" s="115"/>
      <c r="D23" s="115"/>
      <c r="E23" s="97"/>
      <c r="F23" s="98"/>
      <c r="G23" s="96"/>
      <c r="H23" s="106"/>
      <c r="I23" s="100"/>
    </row>
    <row r="24" spans="1:9" ht="31.5" x14ac:dyDescent="0.2">
      <c r="A24" s="94">
        <v>2</v>
      </c>
      <c r="B24" s="95" t="s">
        <v>2</v>
      </c>
      <c r="C24" s="116" t="s">
        <v>429</v>
      </c>
      <c r="D24" s="115"/>
      <c r="E24" s="97"/>
      <c r="F24" s="98"/>
      <c r="G24" s="96"/>
      <c r="I24" s="100"/>
    </row>
    <row r="25" spans="1:9" x14ac:dyDescent="0.2">
      <c r="A25" s="94">
        <v>2</v>
      </c>
      <c r="C25" s="115"/>
      <c r="D25" s="115"/>
      <c r="E25" s="97"/>
      <c r="F25" s="98"/>
      <c r="G25" s="96"/>
      <c r="I25" s="100"/>
    </row>
    <row r="26" spans="1:9" x14ac:dyDescent="0.2">
      <c r="A26" s="94">
        <v>2</v>
      </c>
      <c r="B26" s="95" t="s">
        <v>93</v>
      </c>
      <c r="C26" s="96" t="s">
        <v>94</v>
      </c>
      <c r="D26" s="96"/>
      <c r="E26" s="97"/>
      <c r="F26" s="98"/>
      <c r="G26" s="96"/>
      <c r="I26" s="100"/>
    </row>
    <row r="27" spans="1:9" x14ac:dyDescent="0.2">
      <c r="A27" s="94">
        <v>2</v>
      </c>
      <c r="B27" s="95" t="s">
        <v>95</v>
      </c>
      <c r="C27" s="96" t="s">
        <v>96</v>
      </c>
      <c r="D27" s="96"/>
      <c r="E27" s="97"/>
      <c r="F27" s="98"/>
      <c r="G27" s="96"/>
      <c r="H27" s="106"/>
      <c r="I27" s="100"/>
    </row>
    <row r="28" spans="1:9" x14ac:dyDescent="0.2">
      <c r="A28" s="94">
        <v>2</v>
      </c>
      <c r="B28" s="107">
        <v>1</v>
      </c>
      <c r="C28" s="108" t="str">
        <f>C230</f>
        <v>PREDDELA SKUPAJ:</v>
      </c>
      <c r="D28" s="96"/>
      <c r="E28" s="97"/>
      <c r="F28" s="98"/>
      <c r="G28" s="96"/>
      <c r="H28" s="109">
        <f>H230</f>
        <v>0</v>
      </c>
      <c r="I28" s="100"/>
    </row>
    <row r="29" spans="1:9" x14ac:dyDescent="0.2">
      <c r="A29" s="94">
        <v>2</v>
      </c>
      <c r="B29" s="107">
        <v>2</v>
      </c>
      <c r="C29" s="108" t="str">
        <f>C257</f>
        <v>ZEMELJSKA DELA SKUPAJ:</v>
      </c>
      <c r="D29" s="96"/>
      <c r="E29" s="97"/>
      <c r="F29" s="98"/>
      <c r="G29" s="96"/>
      <c r="H29" s="109">
        <f>H257</f>
        <v>0</v>
      </c>
      <c r="I29" s="100"/>
    </row>
    <row r="30" spans="1:9" x14ac:dyDescent="0.2">
      <c r="A30" s="94">
        <v>2</v>
      </c>
      <c r="B30" s="107">
        <v>3</v>
      </c>
      <c r="C30" s="108" t="str">
        <f>C276</f>
        <v>MONTAŽNA IN BETONSKA DELA SKUPAJ:</v>
      </c>
      <c r="D30" s="96"/>
      <c r="E30" s="97"/>
      <c r="F30" s="98"/>
      <c r="G30" s="96"/>
      <c r="H30" s="109">
        <f>H276</f>
        <v>0</v>
      </c>
      <c r="I30" s="100"/>
    </row>
    <row r="31" spans="1:9" x14ac:dyDescent="0.2">
      <c r="A31" s="94">
        <v>2</v>
      </c>
      <c r="B31" s="107">
        <v>4</v>
      </c>
      <c r="C31" s="108" t="str">
        <f>C442</f>
        <v>OSTALA DELA SKUPAJ:</v>
      </c>
      <c r="D31" s="96"/>
      <c r="E31" s="97"/>
      <c r="F31" s="98"/>
      <c r="G31" s="96"/>
      <c r="H31" s="109">
        <f>H282</f>
        <v>0</v>
      </c>
      <c r="I31" s="100"/>
    </row>
    <row r="32" spans="1:9" x14ac:dyDescent="0.2">
      <c r="A32" s="94">
        <v>2</v>
      </c>
      <c r="B32" s="95" t="s">
        <v>97</v>
      </c>
      <c r="C32" s="96" t="s">
        <v>98</v>
      </c>
      <c r="D32" s="96"/>
      <c r="E32" s="97"/>
      <c r="F32" s="98"/>
      <c r="G32" s="96"/>
      <c r="H32" s="109">
        <f>H334</f>
        <v>0</v>
      </c>
      <c r="I32" s="100"/>
    </row>
    <row r="33" spans="1:9" x14ac:dyDescent="0.2">
      <c r="A33" s="94">
        <v>2</v>
      </c>
      <c r="B33" s="95" t="s">
        <v>99</v>
      </c>
      <c r="C33" s="96" t="s">
        <v>101</v>
      </c>
      <c r="D33" s="96"/>
      <c r="E33" s="97"/>
      <c r="F33" s="98"/>
      <c r="G33" s="96"/>
      <c r="H33" s="109">
        <f>H374</f>
        <v>0</v>
      </c>
      <c r="I33" s="100"/>
    </row>
    <row r="34" spans="1:9" x14ac:dyDescent="0.2">
      <c r="A34" s="94">
        <v>2</v>
      </c>
      <c r="B34" s="110" t="s">
        <v>427</v>
      </c>
      <c r="C34" s="111" t="s">
        <v>430</v>
      </c>
      <c r="D34" s="111"/>
      <c r="E34" s="112"/>
      <c r="F34" s="113"/>
      <c r="G34" s="111"/>
      <c r="H34" s="114">
        <f>SUM(H28:H33)</f>
        <v>0</v>
      </c>
      <c r="I34" s="117"/>
    </row>
    <row r="35" spans="1:9" x14ac:dyDescent="0.2">
      <c r="C35" s="115"/>
      <c r="D35" s="115"/>
      <c r="E35" s="97"/>
      <c r="F35" s="98"/>
      <c r="G35" s="96"/>
      <c r="H35" s="109"/>
      <c r="I35" s="117"/>
    </row>
    <row r="36" spans="1:9" ht="31.5" x14ac:dyDescent="0.2">
      <c r="A36" s="94">
        <v>3</v>
      </c>
      <c r="B36" s="95" t="s">
        <v>4</v>
      </c>
      <c r="C36" s="116" t="s">
        <v>431</v>
      </c>
      <c r="D36" s="115"/>
      <c r="E36" s="97"/>
      <c r="F36" s="98"/>
      <c r="G36" s="96"/>
      <c r="I36" s="117"/>
    </row>
    <row r="37" spans="1:9" x14ac:dyDescent="0.2">
      <c r="A37" s="94">
        <v>3</v>
      </c>
      <c r="C37" s="115"/>
      <c r="D37" s="115"/>
      <c r="E37" s="97"/>
      <c r="F37" s="98"/>
      <c r="G37" s="96"/>
      <c r="I37" s="117"/>
    </row>
    <row r="38" spans="1:9" x14ac:dyDescent="0.2">
      <c r="A38" s="94">
        <v>3</v>
      </c>
      <c r="B38" s="95" t="s">
        <v>93</v>
      </c>
      <c r="C38" s="96" t="s">
        <v>94</v>
      </c>
      <c r="D38" s="96"/>
      <c r="E38" s="97"/>
      <c r="F38" s="98"/>
      <c r="G38" s="96"/>
      <c r="I38" s="117"/>
    </row>
    <row r="39" spans="1:9" x14ac:dyDescent="0.2">
      <c r="A39" s="94">
        <v>3</v>
      </c>
      <c r="B39" s="95" t="s">
        <v>95</v>
      </c>
      <c r="C39" s="96" t="s">
        <v>96</v>
      </c>
      <c r="D39" s="96"/>
      <c r="E39" s="97"/>
      <c r="F39" s="98"/>
      <c r="G39" s="96"/>
      <c r="H39" s="106"/>
      <c r="I39" s="117"/>
    </row>
    <row r="40" spans="1:9" x14ac:dyDescent="0.2">
      <c r="A40" s="94">
        <v>3</v>
      </c>
      <c r="B40" s="107">
        <v>1</v>
      </c>
      <c r="C40" s="108" t="str">
        <f>C390</f>
        <v>PREDDELA SKUPAJ:</v>
      </c>
      <c r="D40" s="96"/>
      <c r="E40" s="97"/>
      <c r="F40" s="98"/>
      <c r="G40" s="96"/>
      <c r="H40" s="109">
        <f>H390</f>
        <v>0</v>
      </c>
      <c r="I40" s="117"/>
    </row>
    <row r="41" spans="1:9" x14ac:dyDescent="0.2">
      <c r="A41" s="94">
        <v>3</v>
      </c>
      <c r="B41" s="107">
        <v>2</v>
      </c>
      <c r="C41" s="108" t="str">
        <f>C419</f>
        <v>ZEMELJSKA DELA SKUPAJ:</v>
      </c>
      <c r="D41" s="96"/>
      <c r="E41" s="97"/>
      <c r="F41" s="98"/>
      <c r="G41" s="96"/>
      <c r="H41" s="109">
        <f>H419</f>
        <v>0</v>
      </c>
      <c r="I41" s="117"/>
    </row>
    <row r="42" spans="1:9" x14ac:dyDescent="0.2">
      <c r="A42" s="94">
        <v>3</v>
      </c>
      <c r="B42" s="107">
        <v>3</v>
      </c>
      <c r="C42" s="108" t="str">
        <f>C437</f>
        <v>MONTAŽNA IN BETONSKA DELA SKUPAJ:</v>
      </c>
      <c r="D42" s="96"/>
      <c r="E42" s="97"/>
      <c r="F42" s="98"/>
      <c r="G42" s="96"/>
      <c r="H42" s="109">
        <f>H437</f>
        <v>0</v>
      </c>
      <c r="I42" s="117"/>
    </row>
    <row r="43" spans="1:9" x14ac:dyDescent="0.2">
      <c r="A43" s="94">
        <v>3</v>
      </c>
      <c r="B43" s="107">
        <v>4</v>
      </c>
      <c r="C43" s="108" t="str">
        <f>C282</f>
        <v>OSTALA DELA SKUPAJ:</v>
      </c>
      <c r="D43" s="96"/>
      <c r="E43" s="97"/>
      <c r="F43" s="98"/>
      <c r="G43" s="96"/>
      <c r="H43" s="109">
        <f>H442</f>
        <v>0</v>
      </c>
      <c r="I43" s="117"/>
    </row>
    <row r="44" spans="1:9" x14ac:dyDescent="0.2">
      <c r="A44" s="94">
        <v>3</v>
      </c>
      <c r="B44" s="95" t="s">
        <v>97</v>
      </c>
      <c r="C44" s="96" t="s">
        <v>98</v>
      </c>
      <c r="D44" s="96"/>
      <c r="E44" s="97"/>
      <c r="F44" s="98"/>
      <c r="G44" s="96"/>
      <c r="H44" s="109">
        <f>H495</f>
        <v>0</v>
      </c>
      <c r="I44" s="117"/>
    </row>
    <row r="45" spans="1:9" x14ac:dyDescent="0.2">
      <c r="A45" s="94">
        <v>3</v>
      </c>
      <c r="B45" s="95" t="s">
        <v>99</v>
      </c>
      <c r="C45" s="96" t="s">
        <v>432</v>
      </c>
      <c r="D45" s="96"/>
      <c r="E45" s="97"/>
      <c r="F45" s="98"/>
      <c r="G45" s="96"/>
      <c r="H45" s="109">
        <f>H540</f>
        <v>0</v>
      </c>
      <c r="I45" s="117"/>
    </row>
    <row r="46" spans="1:9" x14ac:dyDescent="0.2">
      <c r="A46" s="94">
        <v>3</v>
      </c>
      <c r="B46" s="110" t="s">
        <v>427</v>
      </c>
      <c r="C46" s="111" t="s">
        <v>433</v>
      </c>
      <c r="D46" s="111"/>
      <c r="E46" s="112"/>
      <c r="F46" s="113"/>
      <c r="G46" s="111"/>
      <c r="H46" s="114">
        <f>SUM(H40:H45)</f>
        <v>0</v>
      </c>
      <c r="I46" s="117"/>
    </row>
    <row r="47" spans="1:9" x14ac:dyDescent="0.2">
      <c r="C47" s="115"/>
      <c r="D47" s="115"/>
      <c r="E47" s="97"/>
      <c r="F47" s="98"/>
      <c r="G47" s="96"/>
      <c r="H47" s="109"/>
      <c r="I47" s="117"/>
    </row>
    <row r="48" spans="1:9" x14ac:dyDescent="0.2">
      <c r="C48" s="115"/>
      <c r="D48" s="115"/>
      <c r="E48" s="97"/>
      <c r="F48" s="98"/>
      <c r="G48" s="96"/>
      <c r="H48" s="109"/>
      <c r="I48" s="117"/>
    </row>
    <row r="49" spans="1:9" x14ac:dyDescent="0.2">
      <c r="C49" s="96"/>
      <c r="D49" s="96"/>
      <c r="E49" s="97"/>
      <c r="F49" s="98"/>
      <c r="G49" s="96"/>
      <c r="I49" s="100"/>
    </row>
    <row r="50" spans="1:9" x14ac:dyDescent="0.2">
      <c r="B50" s="118" t="s">
        <v>427</v>
      </c>
      <c r="C50" s="119" t="s">
        <v>434</v>
      </c>
      <c r="D50" s="119"/>
      <c r="E50" s="120"/>
      <c r="F50" s="121"/>
      <c r="G50" s="122"/>
      <c r="H50" s="123">
        <f>H22+H34+H46</f>
        <v>0</v>
      </c>
      <c r="I50" s="100"/>
    </row>
    <row r="51" spans="1:9" x14ac:dyDescent="0.2">
      <c r="I51" s="100"/>
    </row>
    <row r="52" spans="1:9" x14ac:dyDescent="0.2">
      <c r="I52" s="100"/>
    </row>
    <row r="53" spans="1:9" ht="31.5" x14ac:dyDescent="0.2">
      <c r="A53" s="94">
        <v>1</v>
      </c>
      <c r="B53" s="97" t="s">
        <v>0</v>
      </c>
      <c r="C53" s="105" t="s">
        <v>435</v>
      </c>
      <c r="D53" s="96"/>
      <c r="E53" s="102" t="s">
        <v>90</v>
      </c>
      <c r="F53" s="103" t="s">
        <v>91</v>
      </c>
      <c r="G53" s="104" t="s">
        <v>92</v>
      </c>
      <c r="H53" s="104" t="s">
        <v>209</v>
      </c>
      <c r="I53" s="100"/>
    </row>
    <row r="54" spans="1:9" x14ac:dyDescent="0.2">
      <c r="A54" s="94">
        <v>1</v>
      </c>
      <c r="I54" s="100"/>
    </row>
    <row r="55" spans="1:9" x14ac:dyDescent="0.2">
      <c r="A55" s="94">
        <v>1</v>
      </c>
      <c r="B55" s="95" t="s">
        <v>93</v>
      </c>
      <c r="C55" s="96" t="s">
        <v>94</v>
      </c>
      <c r="D55" s="96"/>
      <c r="I55" s="100"/>
    </row>
    <row r="56" spans="1:9" x14ac:dyDescent="0.2">
      <c r="A56" s="94">
        <v>1</v>
      </c>
      <c r="C56" s="108" t="s">
        <v>102</v>
      </c>
      <c r="I56" s="100"/>
    </row>
    <row r="57" spans="1:9" x14ac:dyDescent="0.2">
      <c r="A57" s="94">
        <v>1</v>
      </c>
      <c r="B57" s="97" t="s">
        <v>103</v>
      </c>
      <c r="C57" s="96" t="s">
        <v>104</v>
      </c>
      <c r="D57" s="96"/>
      <c r="I57" s="100"/>
    </row>
    <row r="58" spans="1:9" x14ac:dyDescent="0.2">
      <c r="A58" s="94">
        <v>1</v>
      </c>
      <c r="C58" s="96"/>
      <c r="D58" s="96"/>
      <c r="I58" s="100"/>
    </row>
    <row r="59" spans="1:9" x14ac:dyDescent="0.2">
      <c r="A59" s="94">
        <v>1</v>
      </c>
      <c r="B59" s="126" t="s">
        <v>0</v>
      </c>
      <c r="C59" s="116" t="s">
        <v>8</v>
      </c>
      <c r="D59" s="116"/>
      <c r="G59" s="124"/>
      <c r="H59" s="124"/>
      <c r="I59" s="100"/>
    </row>
    <row r="60" spans="1:9" x14ac:dyDescent="0.2">
      <c r="A60" s="94">
        <v>1</v>
      </c>
      <c r="B60" s="127"/>
      <c r="C60" s="128"/>
      <c r="D60" s="128"/>
      <c r="G60" s="124"/>
      <c r="H60" s="124"/>
      <c r="I60" s="100"/>
    </row>
    <row r="61" spans="1:9" x14ac:dyDescent="0.2">
      <c r="A61" s="94">
        <v>1</v>
      </c>
      <c r="B61" s="127" t="s">
        <v>0</v>
      </c>
      <c r="C61" s="129" t="s">
        <v>105</v>
      </c>
      <c r="D61" s="129"/>
      <c r="E61" s="95" t="s">
        <v>9</v>
      </c>
      <c r="F61" s="124">
        <v>42</v>
      </c>
      <c r="G61" s="124"/>
      <c r="H61" s="124">
        <f>G61*F61</f>
        <v>0</v>
      </c>
      <c r="I61" s="100"/>
    </row>
    <row r="62" spans="1:9" x14ac:dyDescent="0.2">
      <c r="A62" s="94">
        <v>1</v>
      </c>
      <c r="B62" s="127"/>
      <c r="C62" s="130"/>
      <c r="D62" s="130"/>
      <c r="E62" s="97"/>
      <c r="F62" s="98"/>
      <c r="G62" s="131"/>
      <c r="H62" s="124"/>
      <c r="I62" s="100"/>
    </row>
    <row r="63" spans="1:9" ht="63" x14ac:dyDescent="0.2">
      <c r="A63" s="94">
        <v>1</v>
      </c>
      <c r="B63" s="127" t="s">
        <v>2</v>
      </c>
      <c r="C63" s="132" t="s">
        <v>106</v>
      </c>
      <c r="D63" s="132"/>
      <c r="E63" s="95" t="s">
        <v>27</v>
      </c>
      <c r="F63" s="124">
        <v>1</v>
      </c>
      <c r="G63" s="124"/>
      <c r="H63" s="124">
        <f t="shared" ref="H63" si="0">G63*F63</f>
        <v>0</v>
      </c>
      <c r="I63" s="100"/>
    </row>
    <row r="64" spans="1:9" x14ac:dyDescent="0.2">
      <c r="A64" s="94">
        <v>1</v>
      </c>
      <c r="B64" s="127"/>
      <c r="C64" s="132"/>
      <c r="D64" s="132"/>
      <c r="G64" s="124"/>
      <c r="H64" s="124"/>
      <c r="I64" s="100"/>
    </row>
    <row r="65" spans="1:9" x14ac:dyDescent="0.2">
      <c r="A65" s="94">
        <v>1</v>
      </c>
      <c r="B65" s="133" t="s">
        <v>427</v>
      </c>
      <c r="C65" s="134" t="s">
        <v>12</v>
      </c>
      <c r="D65" s="134"/>
      <c r="E65" s="110"/>
      <c r="F65" s="135"/>
      <c r="G65" s="135"/>
      <c r="H65" s="113">
        <f>SUM(H61:H63)</f>
        <v>0</v>
      </c>
      <c r="I65" s="100"/>
    </row>
    <row r="66" spans="1:9" x14ac:dyDescent="0.2">
      <c r="A66" s="94">
        <v>1</v>
      </c>
      <c r="B66" s="127"/>
      <c r="C66" s="136"/>
      <c r="D66" s="136"/>
      <c r="G66" s="124"/>
      <c r="H66" s="124"/>
      <c r="I66" s="100"/>
    </row>
    <row r="67" spans="1:9" x14ac:dyDescent="0.2">
      <c r="A67" s="94">
        <v>1</v>
      </c>
      <c r="B67" s="126" t="s">
        <v>2</v>
      </c>
      <c r="C67" s="116" t="s">
        <v>11</v>
      </c>
      <c r="D67" s="116"/>
      <c r="G67" s="124"/>
      <c r="H67" s="124"/>
      <c r="I67" s="100"/>
    </row>
    <row r="68" spans="1:9" x14ac:dyDescent="0.2">
      <c r="A68" s="94">
        <v>1</v>
      </c>
      <c r="B68" s="127"/>
      <c r="C68" s="116"/>
      <c r="D68" s="116"/>
      <c r="G68" s="124"/>
      <c r="H68" s="124"/>
      <c r="I68" s="100"/>
    </row>
    <row r="69" spans="1:9" ht="72" customHeight="1" x14ac:dyDescent="0.2">
      <c r="A69" s="94">
        <v>1</v>
      </c>
      <c r="B69" s="127" t="s">
        <v>0</v>
      </c>
      <c r="C69" s="129" t="s">
        <v>108</v>
      </c>
      <c r="D69" s="129"/>
      <c r="G69" s="124"/>
      <c r="H69" s="124"/>
      <c r="I69" s="100"/>
    </row>
    <row r="70" spans="1:9" ht="18" x14ac:dyDescent="0.2">
      <c r="A70" s="94">
        <v>1</v>
      </c>
      <c r="B70" s="127"/>
      <c r="C70" s="129" t="s">
        <v>109</v>
      </c>
      <c r="D70" s="129"/>
      <c r="E70" s="95" t="s">
        <v>107</v>
      </c>
      <c r="F70" s="124">
        <v>12.3</v>
      </c>
      <c r="G70" s="195"/>
      <c r="H70" s="124">
        <f>G70*F70</f>
        <v>0</v>
      </c>
      <c r="I70" s="100"/>
    </row>
    <row r="71" spans="1:9" x14ac:dyDescent="0.2">
      <c r="A71" s="94">
        <v>1</v>
      </c>
      <c r="B71" s="127"/>
      <c r="C71" s="129"/>
      <c r="D71" s="129"/>
      <c r="G71" s="195"/>
      <c r="H71" s="124"/>
      <c r="I71" s="100"/>
    </row>
    <row r="72" spans="1:9" ht="18" x14ac:dyDescent="0.2">
      <c r="A72" s="94">
        <v>1</v>
      </c>
      <c r="B72" s="127" t="s">
        <v>2</v>
      </c>
      <c r="C72" s="129" t="s">
        <v>112</v>
      </c>
      <c r="D72" s="129"/>
      <c r="E72" s="95" t="s">
        <v>113</v>
      </c>
      <c r="F72" s="124">
        <v>16.8</v>
      </c>
      <c r="G72" s="195"/>
      <c r="H72" s="124">
        <f t="shared" ref="H72:H88" si="1">G72*F72</f>
        <v>0</v>
      </c>
      <c r="I72" s="100"/>
    </row>
    <row r="73" spans="1:9" x14ac:dyDescent="0.2">
      <c r="A73" s="94">
        <v>1</v>
      </c>
      <c r="B73" s="127"/>
      <c r="C73" s="129"/>
      <c r="D73" s="129"/>
      <c r="G73" s="195"/>
      <c r="H73" s="124"/>
      <c r="I73" s="100"/>
    </row>
    <row r="74" spans="1:9" ht="31.5" x14ac:dyDescent="0.2">
      <c r="A74" s="94">
        <v>1</v>
      </c>
      <c r="B74" s="127" t="s">
        <v>4</v>
      </c>
      <c r="C74" s="129" t="s">
        <v>114</v>
      </c>
      <c r="D74" s="129"/>
      <c r="E74" s="95" t="s">
        <v>107</v>
      </c>
      <c r="F74" s="124">
        <v>6.2</v>
      </c>
      <c r="G74" s="195"/>
      <c r="H74" s="124">
        <f t="shared" si="1"/>
        <v>0</v>
      </c>
      <c r="I74" s="100"/>
    </row>
    <row r="75" spans="1:9" x14ac:dyDescent="0.2">
      <c r="A75" s="94">
        <v>1</v>
      </c>
      <c r="B75" s="127"/>
      <c r="C75" s="129"/>
      <c r="D75" s="129"/>
      <c r="G75" s="195"/>
      <c r="H75" s="124"/>
      <c r="I75" s="100"/>
    </row>
    <row r="76" spans="1:9" ht="81.75" x14ac:dyDescent="0.2">
      <c r="A76" s="94">
        <v>1</v>
      </c>
      <c r="B76" s="127" t="s">
        <v>6</v>
      </c>
      <c r="C76" s="129" t="s">
        <v>115</v>
      </c>
      <c r="D76" s="129"/>
      <c r="E76" s="95" t="s">
        <v>107</v>
      </c>
      <c r="F76" s="124">
        <v>7.6</v>
      </c>
      <c r="G76" s="195"/>
      <c r="H76" s="124">
        <f t="shared" si="1"/>
        <v>0</v>
      </c>
      <c r="I76" s="100"/>
    </row>
    <row r="77" spans="1:9" x14ac:dyDescent="0.2">
      <c r="A77" s="94">
        <v>1</v>
      </c>
      <c r="B77" s="127"/>
      <c r="C77" s="129"/>
      <c r="D77" s="129"/>
      <c r="G77" s="195"/>
      <c r="H77" s="124"/>
      <c r="I77" s="100"/>
    </row>
    <row r="78" spans="1:9" ht="66" x14ac:dyDescent="0.2">
      <c r="A78" s="94">
        <v>1</v>
      </c>
      <c r="B78" s="127" t="s">
        <v>16</v>
      </c>
      <c r="C78" s="129" t="s">
        <v>117</v>
      </c>
      <c r="D78" s="129"/>
      <c r="E78" s="95" t="s">
        <v>107</v>
      </c>
      <c r="F78" s="124">
        <v>10</v>
      </c>
      <c r="G78" s="195"/>
      <c r="H78" s="124">
        <f t="shared" si="1"/>
        <v>0</v>
      </c>
      <c r="I78" s="100"/>
    </row>
    <row r="79" spans="1:9" x14ac:dyDescent="0.2">
      <c r="A79" s="94">
        <v>1</v>
      </c>
      <c r="B79" s="127"/>
      <c r="C79" s="129"/>
      <c r="D79" s="129"/>
      <c r="G79" s="195"/>
      <c r="H79" s="124"/>
      <c r="I79" s="100"/>
    </row>
    <row r="80" spans="1:9" ht="31.5" x14ac:dyDescent="0.2">
      <c r="A80" s="94">
        <v>1</v>
      </c>
      <c r="B80" s="127" t="s">
        <v>77</v>
      </c>
      <c r="C80" s="136" t="s">
        <v>40</v>
      </c>
      <c r="D80" s="136"/>
      <c r="E80" s="95" t="s">
        <v>107</v>
      </c>
      <c r="F80" s="124">
        <v>2.6</v>
      </c>
      <c r="G80" s="195"/>
      <c r="H80" s="124">
        <f t="shared" si="1"/>
        <v>0</v>
      </c>
      <c r="I80" s="100"/>
    </row>
    <row r="81" spans="1:9" x14ac:dyDescent="0.2">
      <c r="A81" s="94">
        <v>1</v>
      </c>
      <c r="B81" s="127"/>
      <c r="C81" s="129"/>
      <c r="D81" s="129"/>
      <c r="G81" s="195"/>
      <c r="H81" s="124"/>
      <c r="I81" s="100"/>
    </row>
    <row r="82" spans="1:9" ht="31.5" x14ac:dyDescent="0.2">
      <c r="A82" s="94">
        <v>1</v>
      </c>
      <c r="B82" s="127" t="s">
        <v>116</v>
      </c>
      <c r="C82" s="136" t="s">
        <v>436</v>
      </c>
      <c r="D82" s="136"/>
      <c r="E82" s="95" t="s">
        <v>437</v>
      </c>
      <c r="F82" s="124">
        <v>6</v>
      </c>
      <c r="G82" s="195"/>
      <c r="H82" s="124">
        <f t="shared" si="1"/>
        <v>0</v>
      </c>
      <c r="I82" s="100"/>
    </row>
    <row r="83" spans="1:9" x14ac:dyDescent="0.2">
      <c r="A83" s="94">
        <v>1</v>
      </c>
      <c r="B83" s="127"/>
      <c r="C83" s="136"/>
      <c r="D83" s="136"/>
      <c r="G83" s="195"/>
      <c r="H83" s="124"/>
      <c r="I83" s="100"/>
    </row>
    <row r="84" spans="1:9" ht="31.5" x14ac:dyDescent="0.2">
      <c r="A84" s="94">
        <v>1</v>
      </c>
      <c r="B84" s="127" t="s">
        <v>118</v>
      </c>
      <c r="C84" s="136" t="s">
        <v>438</v>
      </c>
      <c r="D84" s="136"/>
      <c r="E84" s="95" t="s">
        <v>437</v>
      </c>
      <c r="F84" s="124">
        <v>6</v>
      </c>
      <c r="G84" s="195"/>
      <c r="H84" s="124">
        <f t="shared" si="1"/>
        <v>0</v>
      </c>
      <c r="I84" s="100"/>
    </row>
    <row r="85" spans="1:9" x14ac:dyDescent="0.2">
      <c r="A85" s="94">
        <v>1</v>
      </c>
      <c r="B85" s="127"/>
      <c r="C85" s="136"/>
      <c r="D85" s="136"/>
      <c r="G85" s="195"/>
      <c r="H85" s="124"/>
      <c r="I85" s="100"/>
    </row>
    <row r="86" spans="1:9" ht="31.5" x14ac:dyDescent="0.2">
      <c r="A86" s="94">
        <v>1</v>
      </c>
      <c r="B86" s="127" t="s">
        <v>119</v>
      </c>
      <c r="C86" s="136" t="s">
        <v>439</v>
      </c>
      <c r="D86" s="136"/>
      <c r="E86" s="95" t="s">
        <v>437</v>
      </c>
      <c r="F86" s="124">
        <v>6</v>
      </c>
      <c r="G86" s="195"/>
      <c r="H86" s="124">
        <f t="shared" si="1"/>
        <v>0</v>
      </c>
      <c r="I86" s="100"/>
    </row>
    <row r="87" spans="1:9" x14ac:dyDescent="0.2">
      <c r="A87" s="94">
        <v>1</v>
      </c>
      <c r="B87" s="127"/>
      <c r="C87" s="129"/>
      <c r="D87" s="129"/>
      <c r="G87" s="195"/>
      <c r="H87" s="124"/>
      <c r="I87" s="100"/>
    </row>
    <row r="88" spans="1:9" ht="47.25" x14ac:dyDescent="0.2">
      <c r="A88" s="94">
        <v>1</v>
      </c>
      <c r="B88" s="127" t="s">
        <v>121</v>
      </c>
      <c r="C88" s="129" t="s">
        <v>123</v>
      </c>
      <c r="D88" s="129"/>
      <c r="E88" s="95" t="s">
        <v>107</v>
      </c>
      <c r="F88" s="124">
        <v>5</v>
      </c>
      <c r="G88" s="195"/>
      <c r="H88" s="124">
        <f t="shared" si="1"/>
        <v>0</v>
      </c>
      <c r="I88" s="100"/>
    </row>
    <row r="89" spans="1:9" x14ac:dyDescent="0.2">
      <c r="A89" s="94">
        <v>1</v>
      </c>
      <c r="B89" s="127"/>
      <c r="C89" s="129"/>
      <c r="D89" s="129"/>
      <c r="G89" s="124"/>
      <c r="H89" s="124"/>
      <c r="I89" s="100"/>
    </row>
    <row r="90" spans="1:9" x14ac:dyDescent="0.2">
      <c r="A90" s="94">
        <v>1</v>
      </c>
      <c r="B90" s="133" t="s">
        <v>427</v>
      </c>
      <c r="C90" s="134" t="s">
        <v>13</v>
      </c>
      <c r="D90" s="134"/>
      <c r="E90" s="110"/>
      <c r="F90" s="135"/>
      <c r="G90" s="135"/>
      <c r="H90" s="113">
        <f>SUM(H70:H89)</f>
        <v>0</v>
      </c>
      <c r="I90" s="100"/>
    </row>
    <row r="91" spans="1:9" x14ac:dyDescent="0.2">
      <c r="A91" s="94">
        <v>1</v>
      </c>
      <c r="B91" s="127"/>
      <c r="C91" s="137"/>
      <c r="D91" s="137"/>
      <c r="G91" s="124"/>
      <c r="H91" s="98"/>
      <c r="I91" s="100"/>
    </row>
    <row r="92" spans="1:9" ht="22.5" x14ac:dyDescent="0.2">
      <c r="A92" s="94">
        <v>1</v>
      </c>
      <c r="B92" s="126" t="s">
        <v>4</v>
      </c>
      <c r="C92" s="116" t="s">
        <v>5</v>
      </c>
      <c r="D92" s="116"/>
      <c r="E92" s="102" t="s">
        <v>90</v>
      </c>
      <c r="F92" s="103" t="s">
        <v>91</v>
      </c>
      <c r="G92" s="138" t="s">
        <v>92</v>
      </c>
      <c r="H92" s="138" t="s">
        <v>209</v>
      </c>
      <c r="I92" s="100"/>
    </row>
    <row r="93" spans="1:9" x14ac:dyDescent="0.2">
      <c r="A93" s="94">
        <v>1</v>
      </c>
      <c r="B93" s="127"/>
      <c r="C93" s="116"/>
      <c r="D93" s="116"/>
      <c r="E93" s="139"/>
      <c r="G93" s="99"/>
      <c r="I93" s="100"/>
    </row>
    <row r="94" spans="1:9" x14ac:dyDescent="0.2">
      <c r="A94" s="94">
        <v>1</v>
      </c>
      <c r="C94" s="96"/>
      <c r="D94" s="96"/>
      <c r="I94" s="100"/>
    </row>
    <row r="95" spans="1:9" ht="63" x14ac:dyDescent="0.2">
      <c r="A95" s="94">
        <v>1</v>
      </c>
      <c r="B95" s="127" t="s">
        <v>0</v>
      </c>
      <c r="C95" s="129" t="s">
        <v>124</v>
      </c>
      <c r="D95" s="129"/>
      <c r="E95" s="95" t="s">
        <v>9</v>
      </c>
      <c r="F95" s="124">
        <v>42</v>
      </c>
      <c r="G95" s="196"/>
      <c r="H95" s="124">
        <f>G95*F95</f>
        <v>0</v>
      </c>
      <c r="I95" s="100"/>
    </row>
    <row r="96" spans="1:9" x14ac:dyDescent="0.2">
      <c r="A96" s="94">
        <v>1</v>
      </c>
      <c r="B96" s="127"/>
      <c r="C96" s="129"/>
      <c r="D96" s="129"/>
      <c r="G96" s="196"/>
      <c r="H96" s="124"/>
      <c r="I96" s="100"/>
    </row>
    <row r="97" spans="1:9" ht="31.5" x14ac:dyDescent="0.2">
      <c r="A97" s="94">
        <v>1</v>
      </c>
      <c r="B97" s="127" t="s">
        <v>2</v>
      </c>
      <c r="C97" s="129" t="s">
        <v>125</v>
      </c>
      <c r="D97" s="129"/>
      <c r="E97" s="95" t="s">
        <v>9</v>
      </c>
      <c r="F97" s="124">
        <v>6</v>
      </c>
      <c r="G97" s="196"/>
      <c r="H97" s="124">
        <f t="shared" ref="H97:H112" si="2">G97*F97</f>
        <v>0</v>
      </c>
      <c r="I97" s="100"/>
    </row>
    <row r="98" spans="1:9" x14ac:dyDescent="0.2">
      <c r="A98" s="94">
        <v>1</v>
      </c>
      <c r="B98" s="127"/>
      <c r="C98" s="129"/>
      <c r="D98" s="129"/>
      <c r="G98" s="196"/>
      <c r="H98" s="124"/>
      <c r="I98" s="100"/>
    </row>
    <row r="99" spans="1:9" ht="71.25" customHeight="1" x14ac:dyDescent="0.2">
      <c r="A99" s="140">
        <v>1</v>
      </c>
      <c r="B99" s="127" t="s">
        <v>4</v>
      </c>
      <c r="C99" s="129" t="s">
        <v>440</v>
      </c>
      <c r="D99" s="129"/>
      <c r="E99" s="95" t="s">
        <v>27</v>
      </c>
      <c r="F99" s="124">
        <v>1</v>
      </c>
      <c r="G99" s="196"/>
      <c r="H99" s="124">
        <f t="shared" si="2"/>
        <v>0</v>
      </c>
      <c r="I99" s="100"/>
    </row>
    <row r="100" spans="1:9" ht="18.75" customHeight="1" x14ac:dyDescent="0.2">
      <c r="A100" s="140">
        <v>1</v>
      </c>
      <c r="B100" s="127"/>
      <c r="C100" s="129"/>
      <c r="D100" s="129"/>
      <c r="G100" s="196"/>
      <c r="H100" s="124"/>
      <c r="I100" s="100"/>
    </row>
    <row r="101" spans="1:9" ht="19.5" customHeight="1" x14ac:dyDescent="0.2">
      <c r="A101" s="140">
        <v>1</v>
      </c>
      <c r="B101" s="127" t="s">
        <v>6</v>
      </c>
      <c r="C101" s="129" t="s">
        <v>441</v>
      </c>
      <c r="D101" s="129"/>
      <c r="E101" s="95" t="s">
        <v>27</v>
      </c>
      <c r="F101" s="124">
        <v>1</v>
      </c>
      <c r="G101" s="196"/>
      <c r="H101" s="124">
        <f t="shared" si="2"/>
        <v>0</v>
      </c>
      <c r="I101" s="100"/>
    </row>
    <row r="102" spans="1:9" ht="19.5" customHeight="1" x14ac:dyDescent="0.2">
      <c r="A102" s="140">
        <v>1</v>
      </c>
      <c r="B102" s="127"/>
      <c r="C102" s="129"/>
      <c r="D102" s="129"/>
      <c r="G102" s="196"/>
      <c r="H102" s="124"/>
      <c r="I102" s="100"/>
    </row>
    <row r="103" spans="1:9" ht="31.5" x14ac:dyDescent="0.2">
      <c r="A103" s="94">
        <v>1</v>
      </c>
      <c r="B103" s="127" t="s">
        <v>16</v>
      </c>
      <c r="C103" s="129" t="s">
        <v>442</v>
      </c>
      <c r="D103" s="129"/>
      <c r="E103" s="95" t="s">
        <v>27</v>
      </c>
      <c r="F103" s="124">
        <v>2</v>
      </c>
      <c r="G103" s="196"/>
      <c r="H103" s="124">
        <f t="shared" si="2"/>
        <v>0</v>
      </c>
      <c r="I103" s="100"/>
    </row>
    <row r="104" spans="1:9" ht="33.75" x14ac:dyDescent="0.2">
      <c r="A104" s="94">
        <v>1</v>
      </c>
      <c r="B104" s="127"/>
      <c r="C104" s="129" t="s">
        <v>127</v>
      </c>
      <c r="D104" s="129"/>
      <c r="G104" s="196"/>
      <c r="H104" s="124"/>
      <c r="I104" s="100"/>
    </row>
    <row r="105" spans="1:9" ht="49.5" x14ac:dyDescent="0.2">
      <c r="A105" s="94">
        <v>1</v>
      </c>
      <c r="B105" s="127"/>
      <c r="C105" s="129" t="s">
        <v>443</v>
      </c>
      <c r="D105" s="129"/>
      <c r="G105" s="196"/>
      <c r="H105" s="124"/>
      <c r="I105" s="100"/>
    </row>
    <row r="106" spans="1:9" ht="31.5" x14ac:dyDescent="0.2">
      <c r="A106" s="94">
        <v>1</v>
      </c>
      <c r="B106" s="127"/>
      <c r="C106" s="129" t="s">
        <v>129</v>
      </c>
      <c r="D106" s="129"/>
      <c r="G106" s="196"/>
      <c r="H106" s="124"/>
      <c r="I106" s="100"/>
    </row>
    <row r="107" spans="1:9" ht="18" x14ac:dyDescent="0.2">
      <c r="A107" s="94">
        <v>1</v>
      </c>
      <c r="B107" s="127"/>
      <c r="C107" s="129" t="s">
        <v>130</v>
      </c>
      <c r="D107" s="129"/>
      <c r="G107" s="196"/>
      <c r="H107" s="124"/>
      <c r="I107" s="100"/>
    </row>
    <row r="108" spans="1:9" ht="18" x14ac:dyDescent="0.2">
      <c r="A108" s="94">
        <v>1</v>
      </c>
      <c r="B108" s="127"/>
      <c r="C108" s="129" t="s">
        <v>131</v>
      </c>
      <c r="D108" s="129"/>
      <c r="G108" s="196"/>
      <c r="H108" s="124"/>
      <c r="I108" s="100"/>
    </row>
    <row r="109" spans="1:9" x14ac:dyDescent="0.2">
      <c r="A109" s="94">
        <v>1</v>
      </c>
      <c r="B109" s="127"/>
      <c r="C109" s="129" t="s">
        <v>132</v>
      </c>
      <c r="D109" s="129"/>
      <c r="G109" s="196"/>
      <c r="H109" s="124"/>
      <c r="I109" s="100"/>
    </row>
    <row r="110" spans="1:9" ht="31.5" x14ac:dyDescent="0.2">
      <c r="A110" s="94">
        <v>1</v>
      </c>
      <c r="B110" s="127"/>
      <c r="C110" s="129" t="s">
        <v>133</v>
      </c>
      <c r="D110" s="129"/>
      <c r="G110" s="196"/>
      <c r="H110" s="124"/>
      <c r="I110" s="100"/>
    </row>
    <row r="111" spans="1:9" x14ac:dyDescent="0.2">
      <c r="A111" s="94">
        <v>1</v>
      </c>
      <c r="B111" s="127"/>
      <c r="C111" s="129"/>
      <c r="D111" s="129"/>
      <c r="G111" s="196"/>
      <c r="H111" s="124"/>
      <c r="I111" s="100"/>
    </row>
    <row r="112" spans="1:9" x14ac:dyDescent="0.2">
      <c r="A112" s="94">
        <v>1</v>
      </c>
      <c r="B112" s="127" t="s">
        <v>77</v>
      </c>
      <c r="C112" s="129" t="s">
        <v>444</v>
      </c>
      <c r="D112" s="129"/>
      <c r="E112" s="95" t="s">
        <v>27</v>
      </c>
      <c r="F112" s="124">
        <v>1</v>
      </c>
      <c r="G112" s="196"/>
      <c r="H112" s="124">
        <f t="shared" si="2"/>
        <v>0</v>
      </c>
      <c r="I112" s="100"/>
    </row>
    <row r="113" spans="1:258" x14ac:dyDescent="0.2">
      <c r="A113" s="94">
        <v>1</v>
      </c>
      <c r="B113" s="127"/>
      <c r="C113" s="129"/>
      <c r="D113" s="129"/>
      <c r="G113" s="124"/>
      <c r="H113" s="124"/>
      <c r="I113" s="100"/>
    </row>
    <row r="114" spans="1:258" x14ac:dyDescent="0.2">
      <c r="A114" s="94">
        <v>1</v>
      </c>
      <c r="B114" s="133" t="s">
        <v>427</v>
      </c>
      <c r="C114" s="134" t="s">
        <v>14</v>
      </c>
      <c r="D114" s="134"/>
      <c r="E114" s="110"/>
      <c r="F114" s="135"/>
      <c r="G114" s="135"/>
      <c r="H114" s="113">
        <f>SUM(H95:H113)</f>
        <v>0</v>
      </c>
      <c r="I114" s="100"/>
    </row>
    <row r="115" spans="1:258" x14ac:dyDescent="0.2">
      <c r="A115" s="94">
        <v>1</v>
      </c>
      <c r="B115" s="127"/>
      <c r="C115" s="137"/>
      <c r="D115" s="137"/>
      <c r="G115" s="124"/>
      <c r="H115" s="98"/>
      <c r="I115" s="100"/>
    </row>
    <row r="116" spans="1:258" x14ac:dyDescent="0.2">
      <c r="A116" s="94">
        <v>1</v>
      </c>
      <c r="B116" s="126" t="s">
        <v>6</v>
      </c>
      <c r="C116" s="116" t="s">
        <v>7</v>
      </c>
      <c r="D116" s="116"/>
      <c r="G116" s="124"/>
      <c r="H116" s="124"/>
      <c r="I116" s="100"/>
    </row>
    <row r="117" spans="1:258" x14ac:dyDescent="0.2">
      <c r="A117" s="94">
        <v>1</v>
      </c>
      <c r="B117" s="127"/>
      <c r="C117" s="116"/>
      <c r="D117" s="116"/>
      <c r="G117" s="124"/>
      <c r="H117" s="124"/>
      <c r="I117" s="100"/>
    </row>
    <row r="118" spans="1:258" ht="31.5" x14ac:dyDescent="0.2">
      <c r="A118" s="94">
        <v>1</v>
      </c>
      <c r="B118" s="127" t="s">
        <v>0</v>
      </c>
      <c r="C118" s="128" t="s">
        <v>134</v>
      </c>
      <c r="D118" s="128"/>
      <c r="E118" s="95" t="s">
        <v>9</v>
      </c>
      <c r="F118" s="124">
        <f>F61</f>
        <v>42</v>
      </c>
      <c r="G118" s="124"/>
      <c r="H118" s="124">
        <f>G118*F118</f>
        <v>0</v>
      </c>
      <c r="I118" s="100"/>
    </row>
    <row r="119" spans="1:258" x14ac:dyDescent="0.2">
      <c r="A119" s="94">
        <v>1</v>
      </c>
      <c r="B119" s="127"/>
      <c r="C119" s="128"/>
      <c r="D119" s="128"/>
      <c r="G119" s="124"/>
      <c r="H119" s="124"/>
      <c r="I119" s="100"/>
    </row>
    <row r="120" spans="1:258" x14ac:dyDescent="0.2">
      <c r="A120" s="94">
        <v>1</v>
      </c>
      <c r="B120" s="133" t="s">
        <v>427</v>
      </c>
      <c r="C120" s="134" t="s">
        <v>15</v>
      </c>
      <c r="D120" s="134"/>
      <c r="E120" s="110"/>
      <c r="F120" s="135"/>
      <c r="G120" s="135"/>
      <c r="H120" s="113">
        <f>SUM(H118:H119)</f>
        <v>0</v>
      </c>
      <c r="I120" s="100"/>
    </row>
    <row r="121" spans="1:258" x14ac:dyDescent="0.2">
      <c r="A121" s="94">
        <v>1</v>
      </c>
      <c r="C121" s="96"/>
      <c r="D121" s="96"/>
      <c r="I121" s="100"/>
    </row>
    <row r="122" spans="1:258" x14ac:dyDescent="0.2">
      <c r="A122" s="94">
        <v>1</v>
      </c>
      <c r="B122" s="118" t="s">
        <v>427</v>
      </c>
      <c r="C122" s="119" t="s">
        <v>135</v>
      </c>
      <c r="D122" s="119"/>
      <c r="E122" s="120"/>
      <c r="F122" s="121"/>
      <c r="G122" s="122"/>
      <c r="H122" s="123">
        <f>H19+H18+H17+H16</f>
        <v>0</v>
      </c>
      <c r="I122" s="100"/>
      <c r="J122" s="141"/>
      <c r="K122" s="142"/>
      <c r="L122" s="143"/>
      <c r="M122" s="143"/>
      <c r="N122" s="143"/>
      <c r="O122" s="144"/>
      <c r="P122" s="144"/>
      <c r="Q122" s="141"/>
      <c r="R122" s="142"/>
      <c r="S122" s="143"/>
      <c r="T122" s="143"/>
      <c r="U122" s="143"/>
      <c r="V122" s="144"/>
      <c r="W122" s="144"/>
      <c r="X122" s="141"/>
      <c r="Y122" s="142"/>
      <c r="Z122" s="143"/>
      <c r="AA122" s="143"/>
      <c r="AB122" s="143"/>
      <c r="AC122" s="144"/>
      <c r="AD122" s="144"/>
      <c r="AE122" s="141"/>
      <c r="AF122" s="142"/>
      <c r="AG122" s="143"/>
      <c r="AH122" s="143"/>
      <c r="AI122" s="143"/>
      <c r="AJ122" s="144"/>
      <c r="AK122" s="144"/>
      <c r="AL122" s="141"/>
      <c r="AM122" s="142"/>
      <c r="AN122" s="143"/>
      <c r="AO122" s="143"/>
      <c r="AP122" s="143"/>
      <c r="AQ122" s="144"/>
      <c r="AR122" s="144"/>
      <c r="AS122" s="141"/>
      <c r="AT122" s="142"/>
      <c r="AU122" s="143"/>
      <c r="AV122" s="143"/>
      <c r="AW122" s="143"/>
      <c r="AX122" s="144"/>
      <c r="AY122" s="144"/>
      <c r="AZ122" s="141"/>
      <c r="BA122" s="142"/>
      <c r="BB122" s="143"/>
      <c r="BC122" s="143"/>
      <c r="BD122" s="143"/>
      <c r="BE122" s="144"/>
      <c r="BF122" s="144"/>
      <c r="BG122" s="141"/>
      <c r="BH122" s="142"/>
      <c r="BI122" s="143"/>
      <c r="BJ122" s="143"/>
      <c r="BK122" s="143"/>
      <c r="BL122" s="144"/>
      <c r="BM122" s="144"/>
      <c r="BN122" s="141"/>
      <c r="BO122" s="142"/>
      <c r="BP122" s="143"/>
      <c r="BQ122" s="143"/>
      <c r="BR122" s="143"/>
      <c r="BS122" s="144"/>
      <c r="BT122" s="144"/>
      <c r="BU122" s="141"/>
      <c r="BV122" s="142"/>
      <c r="BW122" s="143"/>
      <c r="BX122" s="143"/>
      <c r="BY122" s="143"/>
      <c r="BZ122" s="144"/>
      <c r="CA122" s="144"/>
      <c r="CB122" s="141"/>
      <c r="CC122" s="142"/>
      <c r="CD122" s="143"/>
      <c r="CE122" s="143"/>
      <c r="CF122" s="143"/>
      <c r="CG122" s="144"/>
      <c r="CH122" s="144"/>
      <c r="CI122" s="141"/>
      <c r="CJ122" s="142"/>
      <c r="CK122" s="143"/>
      <c r="CL122" s="143"/>
      <c r="CM122" s="143"/>
      <c r="CN122" s="144"/>
      <c r="CO122" s="144"/>
      <c r="CP122" s="141"/>
      <c r="CQ122" s="142"/>
      <c r="CR122" s="143"/>
      <c r="CS122" s="143"/>
      <c r="CT122" s="143"/>
      <c r="CU122" s="144"/>
      <c r="CV122" s="144"/>
      <c r="CW122" s="141"/>
      <c r="CX122" s="142"/>
      <c r="CY122" s="143"/>
      <c r="CZ122" s="143"/>
      <c r="DA122" s="143"/>
      <c r="DB122" s="144"/>
      <c r="DC122" s="144"/>
      <c r="DD122" s="141"/>
      <c r="DE122" s="142"/>
      <c r="DF122" s="143"/>
      <c r="DG122" s="143"/>
      <c r="DH122" s="143"/>
      <c r="DI122" s="144"/>
      <c r="DJ122" s="144"/>
      <c r="DK122" s="141"/>
      <c r="DL122" s="142"/>
      <c r="DM122" s="143"/>
      <c r="DN122" s="143"/>
      <c r="DO122" s="143"/>
      <c r="DP122" s="144"/>
      <c r="DQ122" s="144"/>
      <c r="DR122" s="141"/>
      <c r="DS122" s="142"/>
      <c r="DT122" s="143"/>
      <c r="DU122" s="143"/>
      <c r="DV122" s="143"/>
      <c r="DW122" s="144"/>
      <c r="DX122" s="144"/>
      <c r="DY122" s="141"/>
      <c r="DZ122" s="142"/>
      <c r="EA122" s="143"/>
      <c r="EB122" s="143"/>
      <c r="EC122" s="143"/>
      <c r="ED122" s="144"/>
      <c r="EE122" s="144"/>
      <c r="EF122" s="141"/>
      <c r="EG122" s="142"/>
      <c r="EH122" s="143"/>
      <c r="EI122" s="143"/>
      <c r="EJ122" s="143"/>
      <c r="EK122" s="144"/>
      <c r="EL122" s="144"/>
      <c r="EM122" s="141"/>
      <c r="EN122" s="142"/>
      <c r="EO122" s="143"/>
      <c r="EP122" s="143"/>
      <c r="EQ122" s="143"/>
      <c r="ER122" s="144"/>
      <c r="ES122" s="144"/>
      <c r="ET122" s="141"/>
      <c r="EU122" s="142"/>
      <c r="EV122" s="143"/>
      <c r="EW122" s="143"/>
      <c r="EX122" s="143"/>
      <c r="EY122" s="144"/>
      <c r="EZ122" s="144"/>
      <c r="FA122" s="141"/>
      <c r="FB122" s="142"/>
      <c r="FC122" s="143"/>
      <c r="FD122" s="143"/>
      <c r="FE122" s="143"/>
      <c r="FF122" s="144"/>
      <c r="FG122" s="144"/>
      <c r="FH122" s="141"/>
      <c r="FI122" s="142"/>
      <c r="FJ122" s="143"/>
      <c r="FK122" s="143"/>
      <c r="FL122" s="143"/>
      <c r="FM122" s="144"/>
      <c r="FN122" s="144"/>
      <c r="FO122" s="141"/>
      <c r="FP122" s="142"/>
      <c r="FQ122" s="143"/>
      <c r="FR122" s="143"/>
      <c r="FS122" s="143"/>
      <c r="FT122" s="144"/>
      <c r="FU122" s="144"/>
      <c r="FV122" s="141"/>
      <c r="FW122" s="142"/>
      <c r="FX122" s="143"/>
      <c r="FY122" s="143"/>
      <c r="FZ122" s="143"/>
      <c r="GA122" s="144"/>
      <c r="GB122" s="144"/>
      <c r="GC122" s="141"/>
      <c r="GD122" s="142"/>
      <c r="GE122" s="143"/>
      <c r="GF122" s="143"/>
      <c r="GG122" s="143"/>
      <c r="GH122" s="144"/>
      <c r="GI122" s="144"/>
      <c r="GJ122" s="141"/>
      <c r="GK122" s="142"/>
      <c r="GL122" s="143"/>
      <c r="GM122" s="143"/>
      <c r="GN122" s="143"/>
      <c r="GO122" s="144"/>
      <c r="GP122" s="144"/>
      <c r="GQ122" s="141"/>
      <c r="GR122" s="142"/>
      <c r="GS122" s="143"/>
      <c r="GT122" s="143"/>
      <c r="GU122" s="143"/>
      <c r="GV122" s="144"/>
      <c r="GW122" s="144"/>
      <c r="GX122" s="141"/>
      <c r="GY122" s="142"/>
      <c r="GZ122" s="143"/>
      <c r="HA122" s="143"/>
      <c r="HB122" s="143"/>
      <c r="HC122" s="144"/>
      <c r="HD122" s="144"/>
      <c r="HE122" s="141"/>
      <c r="HF122" s="142"/>
      <c r="HG122" s="143"/>
      <c r="HH122" s="143"/>
      <c r="HI122" s="143"/>
      <c r="HJ122" s="144"/>
      <c r="HK122" s="144"/>
      <c r="HL122" s="141"/>
      <c r="HM122" s="142"/>
      <c r="HN122" s="143"/>
      <c r="HO122" s="143"/>
      <c r="HP122" s="143"/>
      <c r="HQ122" s="144"/>
      <c r="HR122" s="144"/>
      <c r="HS122" s="141"/>
      <c r="HT122" s="142"/>
      <c r="HU122" s="143"/>
      <c r="HV122" s="143"/>
      <c r="HW122" s="143"/>
      <c r="HX122" s="144"/>
      <c r="HY122" s="144"/>
      <c r="HZ122" s="141"/>
      <c r="IA122" s="142"/>
      <c r="IB122" s="143"/>
      <c r="IC122" s="143"/>
      <c r="ID122" s="143"/>
      <c r="IE122" s="144"/>
      <c r="IF122" s="144"/>
      <c r="IG122" s="141"/>
      <c r="IH122" s="142"/>
      <c r="II122" s="143"/>
      <c r="IJ122" s="143"/>
      <c r="IK122" s="143"/>
      <c r="IL122" s="144"/>
      <c r="IM122" s="144"/>
      <c r="IN122" s="141"/>
      <c r="IO122" s="142"/>
      <c r="IP122" s="143"/>
      <c r="IQ122" s="143"/>
      <c r="IR122" s="143"/>
      <c r="IS122" s="144"/>
      <c r="IT122" s="144"/>
      <c r="IU122" s="141"/>
      <c r="IV122" s="142"/>
      <c r="IW122" s="143"/>
      <c r="IX122" s="143"/>
    </row>
    <row r="123" spans="1:258" x14ac:dyDescent="0.2">
      <c r="A123" s="94">
        <v>1</v>
      </c>
      <c r="I123" s="100"/>
    </row>
    <row r="124" spans="1:258" ht="22.5" x14ac:dyDescent="0.2">
      <c r="A124" s="94">
        <v>1</v>
      </c>
      <c r="B124" s="97" t="s">
        <v>97</v>
      </c>
      <c r="C124" s="96" t="s">
        <v>136</v>
      </c>
      <c r="D124" s="96"/>
      <c r="E124" s="102" t="s">
        <v>90</v>
      </c>
      <c r="F124" s="103" t="s">
        <v>91</v>
      </c>
      <c r="G124" s="138" t="s">
        <v>92</v>
      </c>
      <c r="H124" s="138" t="s">
        <v>209</v>
      </c>
      <c r="I124" s="100"/>
    </row>
    <row r="125" spans="1:258" x14ac:dyDescent="0.2">
      <c r="A125" s="94">
        <v>1</v>
      </c>
      <c r="I125" s="100"/>
    </row>
    <row r="126" spans="1:258" x14ac:dyDescent="0.2">
      <c r="A126" s="94">
        <v>1</v>
      </c>
      <c r="C126" s="129" t="s">
        <v>137</v>
      </c>
      <c r="D126" s="129"/>
      <c r="E126" s="145"/>
      <c r="F126" s="146"/>
      <c r="G126" s="129"/>
      <c r="H126" s="129"/>
      <c r="I126" s="100"/>
    </row>
    <row r="127" spans="1:258" x14ac:dyDescent="0.2">
      <c r="A127" s="94">
        <v>1</v>
      </c>
      <c r="C127" s="129"/>
      <c r="D127" s="129"/>
      <c r="E127" s="145"/>
      <c r="F127" s="146"/>
      <c r="G127" s="129"/>
      <c r="H127" s="129"/>
      <c r="I127" s="100"/>
    </row>
    <row r="128" spans="1:258" ht="31.5" x14ac:dyDescent="0.2">
      <c r="A128" s="94">
        <v>1</v>
      </c>
      <c r="B128" s="145" t="s">
        <v>0</v>
      </c>
      <c r="C128" s="129" t="s">
        <v>445</v>
      </c>
      <c r="D128" s="129"/>
      <c r="E128" s="145" t="s">
        <v>9</v>
      </c>
      <c r="F128" s="124">
        <v>58</v>
      </c>
      <c r="G128" s="194"/>
      <c r="H128" s="124">
        <f>G128*F128</f>
        <v>0</v>
      </c>
      <c r="I128" s="100"/>
    </row>
    <row r="129" spans="1:14" x14ac:dyDescent="0.2">
      <c r="A129" s="94">
        <v>1</v>
      </c>
      <c r="B129" s="145"/>
      <c r="C129" s="129"/>
      <c r="D129" s="129"/>
      <c r="E129" s="145"/>
      <c r="G129" s="192"/>
      <c r="H129" s="124"/>
      <c r="I129" s="100"/>
      <c r="K129" s="147"/>
      <c r="M129" s="147"/>
    </row>
    <row r="130" spans="1:14" x14ac:dyDescent="0.2">
      <c r="A130" s="94">
        <v>1</v>
      </c>
      <c r="B130" s="145" t="s">
        <v>2</v>
      </c>
      <c r="C130" s="129" t="s">
        <v>138</v>
      </c>
      <c r="D130" s="129"/>
      <c r="E130" s="145" t="s">
        <v>9</v>
      </c>
      <c r="F130" s="124">
        <v>43</v>
      </c>
      <c r="G130" s="194"/>
      <c r="H130" s="124">
        <f t="shared" ref="H130:H138" si="3">G130*F130</f>
        <v>0</v>
      </c>
      <c r="I130" s="100"/>
    </row>
    <row r="131" spans="1:14" x14ac:dyDescent="0.2">
      <c r="A131" s="94">
        <v>1</v>
      </c>
      <c r="C131" s="129"/>
      <c r="D131" s="129"/>
      <c r="E131" s="145"/>
      <c r="G131" s="194"/>
      <c r="H131" s="124"/>
      <c r="I131" s="100"/>
      <c r="N131" s="147"/>
    </row>
    <row r="132" spans="1:14" x14ac:dyDescent="0.2">
      <c r="A132" s="94">
        <v>1</v>
      </c>
      <c r="B132" s="145" t="s">
        <v>4</v>
      </c>
      <c r="C132" s="129" t="s">
        <v>139</v>
      </c>
      <c r="D132" s="129"/>
      <c r="E132" s="145" t="s">
        <v>27</v>
      </c>
      <c r="F132" s="124">
        <v>1</v>
      </c>
      <c r="G132" s="194"/>
      <c r="H132" s="124">
        <f t="shared" si="3"/>
        <v>0</v>
      </c>
      <c r="I132" s="100"/>
    </row>
    <row r="133" spans="1:14" x14ac:dyDescent="0.2">
      <c r="A133" s="94">
        <v>1</v>
      </c>
      <c r="B133" s="145"/>
      <c r="C133" s="129"/>
      <c r="D133" s="129"/>
      <c r="E133" s="145"/>
      <c r="G133" s="194"/>
      <c r="H133" s="124"/>
      <c r="I133" s="100"/>
    </row>
    <row r="134" spans="1:14" ht="31.5" x14ac:dyDescent="0.2">
      <c r="A134" s="94">
        <v>1</v>
      </c>
      <c r="B134" s="145" t="s">
        <v>6</v>
      </c>
      <c r="C134" s="129" t="s">
        <v>446</v>
      </c>
      <c r="D134" s="129"/>
      <c r="E134" s="145" t="s">
        <v>27</v>
      </c>
      <c r="F134" s="124">
        <v>2</v>
      </c>
      <c r="G134" s="194"/>
      <c r="H134" s="124">
        <f t="shared" si="3"/>
        <v>0</v>
      </c>
      <c r="I134" s="100"/>
    </row>
    <row r="135" spans="1:14" x14ac:dyDescent="0.2">
      <c r="A135" s="94">
        <v>1</v>
      </c>
      <c r="B135" s="145"/>
      <c r="C135" s="129"/>
      <c r="D135" s="129"/>
      <c r="E135" s="145"/>
      <c r="F135" s="146"/>
      <c r="G135" s="193"/>
      <c r="H135" s="124"/>
      <c r="I135" s="100"/>
    </row>
    <row r="136" spans="1:14" x14ac:dyDescent="0.2">
      <c r="A136" s="94">
        <v>1</v>
      </c>
      <c r="B136" s="145" t="s">
        <v>16</v>
      </c>
      <c r="C136" s="129" t="s">
        <v>141</v>
      </c>
      <c r="D136" s="129"/>
      <c r="E136" s="145" t="s">
        <v>9</v>
      </c>
      <c r="F136" s="124">
        <v>45</v>
      </c>
      <c r="G136" s="194"/>
      <c r="H136" s="124">
        <f t="shared" si="3"/>
        <v>0</v>
      </c>
      <c r="I136" s="100"/>
    </row>
    <row r="137" spans="1:14" x14ac:dyDescent="0.2">
      <c r="A137" s="94">
        <v>1</v>
      </c>
      <c r="B137" s="145"/>
      <c r="C137" s="129"/>
      <c r="D137" s="129"/>
      <c r="E137" s="145"/>
      <c r="G137" s="192"/>
      <c r="H137" s="124"/>
      <c r="I137" s="100"/>
      <c r="N137" s="147"/>
    </row>
    <row r="138" spans="1:14" x14ac:dyDescent="0.2">
      <c r="A138" s="94">
        <v>1</v>
      </c>
      <c r="B138" s="145" t="s">
        <v>77</v>
      </c>
      <c r="C138" s="129" t="s">
        <v>142</v>
      </c>
      <c r="D138" s="129"/>
      <c r="E138" s="145" t="s">
        <v>10</v>
      </c>
      <c r="F138" s="124">
        <v>3</v>
      </c>
      <c r="G138" s="194"/>
      <c r="H138" s="124">
        <f t="shared" si="3"/>
        <v>0</v>
      </c>
      <c r="I138" s="100"/>
    </row>
    <row r="139" spans="1:14" x14ac:dyDescent="0.2">
      <c r="A139" s="94">
        <v>1</v>
      </c>
      <c r="B139" s="145"/>
      <c r="C139" s="129"/>
      <c r="D139" s="129"/>
      <c r="E139" s="145"/>
      <c r="F139" s="146"/>
      <c r="G139" s="129"/>
      <c r="H139" s="129"/>
      <c r="I139" s="100"/>
    </row>
    <row r="140" spans="1:14" ht="31.5" x14ac:dyDescent="0.2">
      <c r="A140" s="94">
        <v>1</v>
      </c>
      <c r="B140" s="145" t="s">
        <v>116</v>
      </c>
      <c r="C140" s="129" t="s">
        <v>143</v>
      </c>
      <c r="D140" s="129"/>
      <c r="E140" s="145"/>
      <c r="F140" s="146"/>
      <c r="G140" s="129"/>
      <c r="H140" s="129"/>
      <c r="I140" s="100"/>
    </row>
    <row r="141" spans="1:14" ht="31.5" x14ac:dyDescent="0.2">
      <c r="A141" s="94">
        <v>1</v>
      </c>
      <c r="B141" s="145"/>
      <c r="C141" s="129" t="s">
        <v>144</v>
      </c>
      <c r="D141" s="129"/>
      <c r="E141" s="145"/>
      <c r="F141" s="146"/>
      <c r="G141" s="129"/>
      <c r="H141" s="129"/>
      <c r="I141" s="100"/>
    </row>
    <row r="142" spans="1:14" x14ac:dyDescent="0.2">
      <c r="A142" s="94">
        <v>1</v>
      </c>
      <c r="B142" s="145"/>
      <c r="C142" s="129" t="s">
        <v>145</v>
      </c>
      <c r="D142" s="129"/>
      <c r="E142" s="145"/>
      <c r="F142" s="146"/>
      <c r="G142" s="129"/>
      <c r="H142" s="129"/>
      <c r="I142" s="100"/>
    </row>
    <row r="143" spans="1:14" x14ac:dyDescent="0.2">
      <c r="A143" s="94">
        <v>1</v>
      </c>
      <c r="B143" s="145"/>
      <c r="C143" s="129" t="s">
        <v>146</v>
      </c>
      <c r="D143" s="129"/>
      <c r="E143" s="145"/>
      <c r="F143" s="146"/>
      <c r="G143" s="129"/>
      <c r="H143" s="129"/>
      <c r="I143" s="100"/>
    </row>
    <row r="144" spans="1:14" x14ac:dyDescent="0.2">
      <c r="A144" s="94">
        <v>1</v>
      </c>
      <c r="B144" s="145"/>
      <c r="C144" s="129" t="s">
        <v>147</v>
      </c>
      <c r="D144" s="129"/>
      <c r="E144" s="145"/>
      <c r="F144" s="146"/>
      <c r="G144" s="129"/>
      <c r="H144" s="129"/>
      <c r="I144" s="100"/>
    </row>
    <row r="145" spans="1:13" x14ac:dyDescent="0.2">
      <c r="A145" s="94">
        <v>1</v>
      </c>
      <c r="B145" s="145"/>
      <c r="C145" s="129" t="s">
        <v>148</v>
      </c>
      <c r="D145" s="129"/>
      <c r="E145" s="145"/>
      <c r="F145" s="146"/>
      <c r="G145" s="129"/>
      <c r="H145" s="129"/>
      <c r="I145" s="100"/>
    </row>
    <row r="146" spans="1:13" x14ac:dyDescent="0.2">
      <c r="A146" s="94">
        <v>1</v>
      </c>
      <c r="B146" s="145"/>
      <c r="C146" s="129" t="s">
        <v>149</v>
      </c>
      <c r="D146" s="129"/>
      <c r="E146" s="145"/>
      <c r="F146" s="146"/>
      <c r="G146" s="129"/>
      <c r="H146" s="129"/>
      <c r="I146" s="100"/>
    </row>
    <row r="147" spans="1:13" x14ac:dyDescent="0.2">
      <c r="A147" s="94">
        <v>1</v>
      </c>
      <c r="B147" s="145"/>
      <c r="C147" s="129" t="s">
        <v>150</v>
      </c>
      <c r="D147" s="129"/>
      <c r="E147" s="145"/>
      <c r="F147" s="146"/>
      <c r="G147" s="129"/>
      <c r="H147" s="129"/>
      <c r="I147" s="100"/>
    </row>
    <row r="148" spans="1:13" x14ac:dyDescent="0.2">
      <c r="A148" s="94">
        <v>1</v>
      </c>
      <c r="B148" s="145"/>
      <c r="C148" s="129" t="s">
        <v>151</v>
      </c>
      <c r="D148" s="129"/>
      <c r="E148" s="145"/>
      <c r="G148" s="129"/>
      <c r="H148" s="129"/>
      <c r="I148" s="100"/>
    </row>
    <row r="149" spans="1:13" x14ac:dyDescent="0.2">
      <c r="A149" s="94">
        <v>1</v>
      </c>
      <c r="B149" s="145"/>
      <c r="C149" s="129" t="s">
        <v>152</v>
      </c>
      <c r="D149" s="129"/>
      <c r="E149" s="124" t="s">
        <v>10</v>
      </c>
      <c r="F149" s="124">
        <v>1</v>
      </c>
      <c r="G149" s="191"/>
      <c r="H149" s="124">
        <f>G149*F149</f>
        <v>0</v>
      </c>
      <c r="I149" s="100"/>
    </row>
    <row r="150" spans="1:13" x14ac:dyDescent="0.2">
      <c r="A150" s="94">
        <v>1</v>
      </c>
      <c r="B150" s="145"/>
      <c r="C150" s="129"/>
      <c r="D150" s="129"/>
      <c r="E150" s="124"/>
      <c r="G150" s="189"/>
      <c r="H150" s="124"/>
      <c r="I150" s="100"/>
    </row>
    <row r="151" spans="1:13" x14ac:dyDescent="0.2">
      <c r="A151" s="94">
        <v>1</v>
      </c>
      <c r="B151" s="145" t="s">
        <v>118</v>
      </c>
      <c r="C151" s="129" t="s">
        <v>153</v>
      </c>
      <c r="D151" s="129"/>
      <c r="E151" s="124" t="s">
        <v>10</v>
      </c>
      <c r="F151" s="124">
        <v>1</v>
      </c>
      <c r="G151" s="191"/>
      <c r="H151" s="124">
        <f t="shared" ref="H151:H172" si="4">G151*F151</f>
        <v>0</v>
      </c>
      <c r="I151" s="100"/>
    </row>
    <row r="152" spans="1:13" x14ac:dyDescent="0.2">
      <c r="A152" s="94">
        <v>1</v>
      </c>
      <c r="B152" s="145"/>
      <c r="C152" s="129"/>
      <c r="D152" s="129"/>
      <c r="E152" s="145"/>
      <c r="G152" s="191"/>
      <c r="H152" s="124"/>
      <c r="I152" s="100"/>
    </row>
    <row r="153" spans="1:13" ht="31.5" x14ac:dyDescent="0.2">
      <c r="A153" s="94">
        <v>1</v>
      </c>
      <c r="B153" s="145" t="s">
        <v>119</v>
      </c>
      <c r="C153" s="129" t="s">
        <v>154</v>
      </c>
      <c r="D153" s="129"/>
      <c r="E153" s="145" t="s">
        <v>27</v>
      </c>
      <c r="F153" s="124">
        <v>1</v>
      </c>
      <c r="G153" s="191"/>
      <c r="H153" s="124">
        <f t="shared" si="4"/>
        <v>0</v>
      </c>
      <c r="I153" s="100"/>
    </row>
    <row r="154" spans="1:13" x14ac:dyDescent="0.2">
      <c r="A154" s="94">
        <v>1</v>
      </c>
      <c r="B154" s="145"/>
      <c r="C154" s="129"/>
      <c r="D154" s="129"/>
      <c r="E154" s="145"/>
      <c r="G154" s="191"/>
      <c r="H154" s="124"/>
      <c r="I154" s="100"/>
      <c r="J154" s="147"/>
      <c r="M154" s="147"/>
    </row>
    <row r="155" spans="1:13" ht="37.5" customHeight="1" x14ac:dyDescent="0.2">
      <c r="A155" s="94">
        <v>1</v>
      </c>
      <c r="B155" s="145" t="s">
        <v>121</v>
      </c>
      <c r="C155" s="129" t="s">
        <v>155</v>
      </c>
      <c r="D155" s="129"/>
      <c r="E155" s="148" t="s">
        <v>156</v>
      </c>
      <c r="F155" s="124">
        <v>2</v>
      </c>
      <c r="G155" s="191"/>
      <c r="H155" s="124">
        <f t="shared" si="4"/>
        <v>0</v>
      </c>
      <c r="I155" s="100"/>
    </row>
    <row r="156" spans="1:13" x14ac:dyDescent="0.2">
      <c r="A156" s="94">
        <v>1</v>
      </c>
      <c r="B156" s="145"/>
      <c r="C156" s="129"/>
      <c r="D156" s="129"/>
      <c r="E156" s="145"/>
      <c r="G156" s="191"/>
      <c r="H156" s="124"/>
      <c r="I156" s="100"/>
    </row>
    <row r="157" spans="1:13" x14ac:dyDescent="0.2">
      <c r="A157" s="94">
        <v>1</v>
      </c>
      <c r="B157" s="145" t="s">
        <v>122</v>
      </c>
      <c r="C157" s="129" t="s">
        <v>157</v>
      </c>
      <c r="D157" s="129"/>
      <c r="E157" s="145" t="s">
        <v>10</v>
      </c>
      <c r="F157" s="124">
        <v>4</v>
      </c>
      <c r="G157" s="191"/>
      <c r="H157" s="124">
        <f t="shared" si="4"/>
        <v>0</v>
      </c>
      <c r="I157" s="100"/>
    </row>
    <row r="158" spans="1:13" x14ac:dyDescent="0.2">
      <c r="A158" s="94">
        <v>1</v>
      </c>
      <c r="B158" s="145"/>
      <c r="C158" s="129"/>
      <c r="D158" s="129"/>
      <c r="E158" s="145"/>
      <c r="G158" s="191"/>
      <c r="H158" s="124"/>
      <c r="I158" s="100"/>
    </row>
    <row r="159" spans="1:13" x14ac:dyDescent="0.2">
      <c r="A159" s="94">
        <v>1</v>
      </c>
      <c r="B159" s="145" t="s">
        <v>158</v>
      </c>
      <c r="C159" s="129" t="s">
        <v>159</v>
      </c>
      <c r="D159" s="129"/>
      <c r="E159" s="145" t="s">
        <v>10</v>
      </c>
      <c r="F159" s="124">
        <v>1</v>
      </c>
      <c r="G159" s="191"/>
      <c r="H159" s="124">
        <f t="shared" si="4"/>
        <v>0</v>
      </c>
      <c r="I159" s="100"/>
    </row>
    <row r="160" spans="1:13" x14ac:dyDescent="0.2">
      <c r="A160" s="94">
        <v>1</v>
      </c>
      <c r="B160" s="145"/>
      <c r="C160" s="129"/>
      <c r="D160" s="129"/>
      <c r="E160" s="145"/>
      <c r="F160" s="146"/>
      <c r="G160" s="190"/>
      <c r="H160" s="124"/>
      <c r="I160" s="100"/>
    </row>
    <row r="161" spans="1:13" x14ac:dyDescent="0.2">
      <c r="A161" s="94">
        <v>1</v>
      </c>
      <c r="B161" s="145" t="s">
        <v>160</v>
      </c>
      <c r="C161" s="129" t="s">
        <v>161</v>
      </c>
      <c r="D161" s="129"/>
      <c r="E161" s="145" t="s">
        <v>27</v>
      </c>
      <c r="F161" s="124">
        <v>3</v>
      </c>
      <c r="G161" s="191"/>
      <c r="H161" s="124">
        <f t="shared" si="4"/>
        <v>0</v>
      </c>
      <c r="I161" s="100"/>
      <c r="J161" s="147"/>
      <c r="M161" s="147"/>
    </row>
    <row r="162" spans="1:13" x14ac:dyDescent="0.2">
      <c r="A162" s="94">
        <v>1</v>
      </c>
      <c r="B162" s="145"/>
      <c r="C162" s="129"/>
      <c r="D162" s="129"/>
      <c r="E162" s="145"/>
      <c r="G162" s="191"/>
      <c r="H162" s="124"/>
      <c r="I162" s="100"/>
      <c r="J162" s="147"/>
    </row>
    <row r="163" spans="1:13" x14ac:dyDescent="0.2">
      <c r="A163" s="94">
        <v>1</v>
      </c>
      <c r="B163" s="145" t="s">
        <v>162</v>
      </c>
      <c r="C163" s="129" t="s">
        <v>163</v>
      </c>
      <c r="D163" s="129"/>
      <c r="E163" s="145" t="s">
        <v>27</v>
      </c>
      <c r="F163" s="124">
        <v>1</v>
      </c>
      <c r="G163" s="191"/>
      <c r="H163" s="124">
        <f t="shared" si="4"/>
        <v>0</v>
      </c>
      <c r="I163" s="100"/>
    </row>
    <row r="164" spans="1:13" x14ac:dyDescent="0.2">
      <c r="A164" s="94">
        <v>1</v>
      </c>
      <c r="B164" s="145"/>
      <c r="C164" s="129"/>
      <c r="D164" s="129"/>
      <c r="E164" s="145"/>
      <c r="G164" s="191"/>
      <c r="H164" s="124"/>
      <c r="I164" s="100"/>
    </row>
    <row r="165" spans="1:13" ht="31.5" x14ac:dyDescent="0.2">
      <c r="A165" s="94">
        <v>1</v>
      </c>
      <c r="B165" s="145" t="s">
        <v>164</v>
      </c>
      <c r="C165" s="129" t="s">
        <v>447</v>
      </c>
      <c r="D165" s="129"/>
      <c r="E165" s="145" t="s">
        <v>27</v>
      </c>
      <c r="F165" s="124">
        <v>1</v>
      </c>
      <c r="G165" s="191"/>
      <c r="H165" s="124">
        <f t="shared" si="4"/>
        <v>0</v>
      </c>
      <c r="I165" s="100"/>
    </row>
    <row r="166" spans="1:13" x14ac:dyDescent="0.2">
      <c r="A166" s="94">
        <v>1</v>
      </c>
      <c r="B166" s="145"/>
      <c r="C166" s="129"/>
      <c r="D166" s="129"/>
      <c r="E166" s="145"/>
      <c r="G166" s="191"/>
      <c r="H166" s="124"/>
      <c r="I166" s="100"/>
    </row>
    <row r="167" spans="1:13" x14ac:dyDescent="0.2">
      <c r="A167" s="94">
        <v>1</v>
      </c>
      <c r="B167" s="145" t="s">
        <v>167</v>
      </c>
      <c r="C167" s="129" t="s">
        <v>165</v>
      </c>
      <c r="D167" s="129"/>
      <c r="E167" s="145" t="s">
        <v>166</v>
      </c>
      <c r="F167" s="149">
        <v>0.03</v>
      </c>
      <c r="G167" s="191"/>
      <c r="H167" s="124">
        <f t="shared" si="4"/>
        <v>0</v>
      </c>
      <c r="I167" s="100"/>
    </row>
    <row r="168" spans="1:13" x14ac:dyDescent="0.2">
      <c r="A168" s="94">
        <v>1</v>
      </c>
      <c r="B168" s="145"/>
      <c r="C168" s="129"/>
      <c r="D168" s="129"/>
      <c r="E168" s="145"/>
      <c r="G168" s="191"/>
      <c r="H168" s="124"/>
      <c r="I168" s="100"/>
    </row>
    <row r="169" spans="1:13" x14ac:dyDescent="0.2">
      <c r="A169" s="94">
        <v>1</v>
      </c>
      <c r="B169" s="145" t="s">
        <v>170</v>
      </c>
      <c r="C169" s="129" t="s">
        <v>168</v>
      </c>
      <c r="D169" s="129"/>
      <c r="E169" s="145"/>
      <c r="G169" s="191"/>
      <c r="H169" s="124"/>
      <c r="I169" s="100"/>
    </row>
    <row r="170" spans="1:13" x14ac:dyDescent="0.2">
      <c r="A170" s="94">
        <v>1</v>
      </c>
      <c r="B170" s="145"/>
      <c r="C170" s="129" t="s">
        <v>169</v>
      </c>
      <c r="D170" s="129"/>
      <c r="E170" s="145" t="s">
        <v>166</v>
      </c>
      <c r="F170" s="149">
        <v>0.05</v>
      </c>
      <c r="G170" s="191"/>
      <c r="H170" s="124">
        <f t="shared" si="4"/>
        <v>0</v>
      </c>
      <c r="I170" s="100"/>
    </row>
    <row r="171" spans="1:13" x14ac:dyDescent="0.2">
      <c r="A171" s="94">
        <v>1</v>
      </c>
      <c r="B171" s="145"/>
      <c r="C171" s="129"/>
      <c r="D171" s="129"/>
      <c r="E171" s="145"/>
      <c r="G171" s="191"/>
      <c r="H171" s="124"/>
      <c r="I171" s="100"/>
    </row>
    <row r="172" spans="1:13" ht="39" customHeight="1" x14ac:dyDescent="0.2">
      <c r="A172" s="94">
        <v>1</v>
      </c>
      <c r="B172" s="145" t="s">
        <v>448</v>
      </c>
      <c r="C172" s="129" t="s">
        <v>171</v>
      </c>
      <c r="D172" s="101"/>
      <c r="E172" s="148" t="s">
        <v>156</v>
      </c>
      <c r="F172" s="124">
        <v>3</v>
      </c>
      <c r="G172" s="191"/>
      <c r="H172" s="124">
        <f t="shared" si="4"/>
        <v>0</v>
      </c>
      <c r="I172" s="100"/>
    </row>
    <row r="173" spans="1:13" x14ac:dyDescent="0.2">
      <c r="A173" s="94">
        <v>1</v>
      </c>
      <c r="B173" s="145"/>
      <c r="C173" s="129"/>
      <c r="D173" s="129"/>
      <c r="E173" s="145"/>
      <c r="F173" s="146"/>
      <c r="G173" s="129"/>
      <c r="H173" s="129"/>
      <c r="I173" s="100"/>
      <c r="L173" s="147"/>
    </row>
    <row r="174" spans="1:13" x14ac:dyDescent="0.2">
      <c r="A174" s="94">
        <v>1</v>
      </c>
      <c r="B174" s="118" t="s">
        <v>427</v>
      </c>
      <c r="C174" s="119" t="s">
        <v>172</v>
      </c>
      <c r="D174" s="119"/>
      <c r="E174" s="120"/>
      <c r="F174" s="121"/>
      <c r="G174" s="122"/>
      <c r="H174" s="123">
        <f>SUM(H128:H172)</f>
        <v>0</v>
      </c>
      <c r="I174" s="100"/>
    </row>
    <row r="175" spans="1:13" s="106" customFormat="1" x14ac:dyDescent="0.2">
      <c r="A175" s="94">
        <v>1</v>
      </c>
      <c r="B175" s="95"/>
      <c r="C175" s="96"/>
      <c r="D175" s="96"/>
      <c r="E175" s="95"/>
      <c r="F175" s="124"/>
      <c r="G175" s="96"/>
      <c r="H175" s="150"/>
      <c r="I175" s="100"/>
    </row>
    <row r="176" spans="1:13" s="106" customFormat="1" ht="31.5" x14ac:dyDescent="0.2">
      <c r="A176" s="94">
        <v>1</v>
      </c>
      <c r="B176" s="97" t="s">
        <v>99</v>
      </c>
      <c r="C176" s="105" t="s">
        <v>449</v>
      </c>
      <c r="D176" s="96"/>
      <c r="E176" s="102" t="s">
        <v>90</v>
      </c>
      <c r="F176" s="103" t="s">
        <v>91</v>
      </c>
      <c r="G176" s="138" t="s">
        <v>92</v>
      </c>
      <c r="H176" s="138" t="s">
        <v>209</v>
      </c>
      <c r="I176" s="100"/>
    </row>
    <row r="177" spans="1:9" s="106" customFormat="1" x14ac:dyDescent="0.2">
      <c r="A177" s="94">
        <v>1</v>
      </c>
      <c r="B177" s="95"/>
      <c r="C177" s="96"/>
      <c r="D177" s="96"/>
      <c r="E177" s="98"/>
      <c r="F177" s="98"/>
      <c r="G177" s="125"/>
      <c r="H177" s="99"/>
      <c r="I177" s="100"/>
    </row>
    <row r="178" spans="1:9" x14ac:dyDescent="0.2">
      <c r="A178" s="94">
        <v>1</v>
      </c>
      <c r="B178" s="145"/>
      <c r="C178" s="129" t="s">
        <v>173</v>
      </c>
      <c r="D178" s="129"/>
      <c r="E178" s="145"/>
      <c r="F178" s="146"/>
      <c r="G178" s="129"/>
      <c r="H178" s="129"/>
    </row>
    <row r="179" spans="1:9" x14ac:dyDescent="0.2">
      <c r="A179" s="94">
        <v>1</v>
      </c>
      <c r="B179" s="145"/>
      <c r="C179" s="129"/>
      <c r="D179" s="129"/>
      <c r="E179" s="145"/>
      <c r="F179" s="146"/>
      <c r="G179" s="129"/>
      <c r="H179" s="129"/>
    </row>
    <row r="180" spans="1:9" ht="31.5" x14ac:dyDescent="0.2">
      <c r="A180" s="94">
        <v>1</v>
      </c>
      <c r="B180" s="145" t="s">
        <v>0</v>
      </c>
      <c r="C180" s="129" t="s">
        <v>174</v>
      </c>
      <c r="D180" s="129"/>
      <c r="E180" s="145"/>
      <c r="F180" s="146"/>
      <c r="G180" s="129"/>
      <c r="H180" s="129"/>
    </row>
    <row r="181" spans="1:9" x14ac:dyDescent="0.2">
      <c r="A181" s="94">
        <v>1</v>
      </c>
      <c r="B181" s="145"/>
      <c r="C181" s="129" t="s">
        <v>175</v>
      </c>
      <c r="D181" s="129"/>
      <c r="E181" s="145"/>
      <c r="F181" s="146"/>
      <c r="G181" s="129"/>
      <c r="H181" s="129"/>
    </row>
    <row r="182" spans="1:9" x14ac:dyDescent="0.2">
      <c r="A182" s="94">
        <v>1</v>
      </c>
      <c r="B182" s="145"/>
      <c r="C182" s="129" t="s">
        <v>176</v>
      </c>
      <c r="D182" s="129"/>
      <c r="E182" s="145" t="s">
        <v>10</v>
      </c>
      <c r="F182" s="124">
        <v>1</v>
      </c>
      <c r="H182" s="129"/>
    </row>
    <row r="183" spans="1:9" x14ac:dyDescent="0.2">
      <c r="A183" s="94">
        <v>1</v>
      </c>
      <c r="B183" s="145"/>
      <c r="C183" s="129" t="s">
        <v>177</v>
      </c>
      <c r="D183" s="129"/>
      <c r="E183" s="145" t="s">
        <v>10</v>
      </c>
      <c r="F183" s="124">
        <v>1</v>
      </c>
      <c r="H183" s="129"/>
    </row>
    <row r="184" spans="1:9" x14ac:dyDescent="0.2">
      <c r="A184" s="94">
        <v>1</v>
      </c>
      <c r="B184" s="145"/>
      <c r="C184" s="129" t="s">
        <v>178</v>
      </c>
      <c r="D184" s="129"/>
      <c r="E184" s="145" t="s">
        <v>10</v>
      </c>
      <c r="F184" s="124">
        <v>4</v>
      </c>
      <c r="H184" s="129"/>
    </row>
    <row r="185" spans="1:9" x14ac:dyDescent="0.2">
      <c r="A185" s="94">
        <v>1</v>
      </c>
      <c r="B185" s="145"/>
      <c r="C185" s="129" t="s">
        <v>179</v>
      </c>
      <c r="D185" s="129"/>
      <c r="E185" s="145" t="s">
        <v>10</v>
      </c>
      <c r="F185" s="124">
        <v>1</v>
      </c>
      <c r="H185" s="129"/>
    </row>
    <row r="186" spans="1:9" x14ac:dyDescent="0.2">
      <c r="A186" s="94">
        <v>1</v>
      </c>
      <c r="B186" s="145"/>
      <c r="C186" s="129" t="s">
        <v>180</v>
      </c>
      <c r="D186" s="129"/>
      <c r="E186" s="145" t="s">
        <v>10</v>
      </c>
      <c r="F186" s="124">
        <v>2</v>
      </c>
      <c r="H186" s="129"/>
    </row>
    <row r="187" spans="1:9" x14ac:dyDescent="0.2">
      <c r="A187" s="94">
        <v>1</v>
      </c>
      <c r="B187" s="145"/>
      <c r="C187" s="129" t="s">
        <v>181</v>
      </c>
      <c r="D187" s="129"/>
      <c r="E187" s="145" t="s">
        <v>10</v>
      </c>
      <c r="F187" s="124">
        <v>3</v>
      </c>
      <c r="H187" s="129"/>
    </row>
    <row r="188" spans="1:9" x14ac:dyDescent="0.2">
      <c r="A188" s="94">
        <v>1</v>
      </c>
      <c r="B188" s="145"/>
      <c r="C188" s="129" t="s">
        <v>182</v>
      </c>
      <c r="D188" s="129"/>
      <c r="E188" s="145" t="s">
        <v>10</v>
      </c>
      <c r="F188" s="124">
        <v>1</v>
      </c>
      <c r="H188" s="129"/>
    </row>
    <row r="189" spans="1:9" x14ac:dyDescent="0.2">
      <c r="A189" s="94">
        <v>1</v>
      </c>
      <c r="B189" s="145"/>
      <c r="C189" s="129" t="s">
        <v>183</v>
      </c>
      <c r="D189" s="129"/>
      <c r="E189" s="145" t="s">
        <v>10</v>
      </c>
      <c r="F189" s="124">
        <v>1</v>
      </c>
      <c r="H189" s="129"/>
    </row>
    <row r="190" spans="1:9" x14ac:dyDescent="0.2">
      <c r="A190" s="94">
        <v>1</v>
      </c>
      <c r="B190" s="145"/>
      <c r="C190" s="129" t="s">
        <v>450</v>
      </c>
      <c r="D190" s="129"/>
      <c r="E190" s="145" t="s">
        <v>10</v>
      </c>
      <c r="F190" s="124">
        <v>1</v>
      </c>
      <c r="H190" s="129"/>
    </row>
    <row r="191" spans="1:9" ht="19.5" customHeight="1" x14ac:dyDescent="0.2">
      <c r="A191" s="94">
        <v>1</v>
      </c>
      <c r="B191" s="145"/>
      <c r="C191" s="129" t="s">
        <v>184</v>
      </c>
      <c r="D191" s="129"/>
      <c r="E191" s="145"/>
      <c r="H191" s="129"/>
    </row>
    <row r="192" spans="1:9" x14ac:dyDescent="0.2">
      <c r="A192" s="94">
        <v>1</v>
      </c>
      <c r="B192" s="145"/>
      <c r="C192" s="129" t="s">
        <v>185</v>
      </c>
      <c r="D192" s="129"/>
      <c r="E192" s="145" t="s">
        <v>27</v>
      </c>
      <c r="F192" s="124">
        <v>1</v>
      </c>
      <c r="G192" s="188"/>
      <c r="H192" s="185">
        <f>G192*F192</f>
        <v>0</v>
      </c>
    </row>
    <row r="193" spans="1:8" x14ac:dyDescent="0.2">
      <c r="A193" s="94">
        <v>1</v>
      </c>
      <c r="B193" s="145"/>
      <c r="C193" s="129"/>
      <c r="D193" s="129"/>
      <c r="E193" s="145"/>
      <c r="F193" s="146"/>
      <c r="G193" s="187"/>
      <c r="H193" s="185"/>
    </row>
    <row r="194" spans="1:8" x14ac:dyDescent="0.2">
      <c r="A194" s="94">
        <v>1</v>
      </c>
      <c r="B194" s="145" t="s">
        <v>2</v>
      </c>
      <c r="C194" s="129" t="s">
        <v>187</v>
      </c>
      <c r="D194" s="129"/>
      <c r="E194" s="145" t="s">
        <v>27</v>
      </c>
      <c r="F194" s="124">
        <v>1</v>
      </c>
      <c r="G194" s="188"/>
      <c r="H194" s="185">
        <f t="shared" ref="H194:H212" si="5">G194*F194</f>
        <v>0</v>
      </c>
    </row>
    <row r="195" spans="1:8" x14ac:dyDescent="0.2">
      <c r="A195" s="94">
        <v>1</v>
      </c>
      <c r="B195" s="145"/>
      <c r="C195" s="129"/>
      <c r="D195" s="129"/>
      <c r="E195" s="145"/>
      <c r="G195" s="186"/>
      <c r="H195" s="185"/>
    </row>
    <row r="196" spans="1:8" ht="18" x14ac:dyDescent="0.2">
      <c r="A196" s="94">
        <v>1</v>
      </c>
      <c r="B196" s="145" t="s">
        <v>4</v>
      </c>
      <c r="C196" s="129" t="s">
        <v>188</v>
      </c>
      <c r="D196" s="129"/>
      <c r="E196" s="145" t="s">
        <v>9</v>
      </c>
      <c r="F196" s="124">
        <v>3</v>
      </c>
      <c r="G196" s="188"/>
      <c r="H196" s="185">
        <f t="shared" si="5"/>
        <v>0</v>
      </c>
    </row>
    <row r="197" spans="1:8" x14ac:dyDescent="0.2">
      <c r="A197" s="94">
        <v>1</v>
      </c>
      <c r="B197" s="145"/>
      <c r="C197" s="129"/>
      <c r="D197" s="129"/>
      <c r="E197" s="145"/>
      <c r="G197" s="188"/>
      <c r="H197" s="185"/>
    </row>
    <row r="198" spans="1:8" ht="18" x14ac:dyDescent="0.2">
      <c r="A198" s="94">
        <v>1</v>
      </c>
      <c r="B198" s="145" t="s">
        <v>6</v>
      </c>
      <c r="C198" s="129" t="s">
        <v>189</v>
      </c>
      <c r="D198" s="129"/>
      <c r="E198" s="145" t="s">
        <v>9</v>
      </c>
      <c r="F198" s="124">
        <v>4</v>
      </c>
      <c r="G198" s="188"/>
      <c r="H198" s="185">
        <f t="shared" si="5"/>
        <v>0</v>
      </c>
    </row>
    <row r="199" spans="1:8" x14ac:dyDescent="0.2">
      <c r="A199" s="94">
        <v>1</v>
      </c>
      <c r="B199" s="145"/>
      <c r="C199" s="129"/>
      <c r="D199" s="129"/>
      <c r="E199" s="145"/>
      <c r="G199" s="188"/>
      <c r="H199" s="185"/>
    </row>
    <row r="200" spans="1:8" ht="18" x14ac:dyDescent="0.2">
      <c r="A200" s="94">
        <v>1</v>
      </c>
      <c r="B200" s="145" t="s">
        <v>16</v>
      </c>
      <c r="C200" s="129" t="s">
        <v>190</v>
      </c>
      <c r="D200" s="129"/>
      <c r="E200" s="145" t="s">
        <v>9</v>
      </c>
      <c r="F200" s="124">
        <v>23</v>
      </c>
      <c r="G200" s="188"/>
      <c r="H200" s="185">
        <f t="shared" si="5"/>
        <v>0</v>
      </c>
    </row>
    <row r="201" spans="1:8" x14ac:dyDescent="0.2">
      <c r="A201" s="94">
        <v>1</v>
      </c>
      <c r="B201" s="145"/>
      <c r="C201" s="129"/>
      <c r="D201" s="129"/>
      <c r="E201" s="145"/>
      <c r="G201" s="188"/>
      <c r="H201" s="185"/>
    </row>
    <row r="202" spans="1:8" x14ac:dyDescent="0.2">
      <c r="A202" s="94">
        <v>1</v>
      </c>
      <c r="B202" s="145" t="s">
        <v>77</v>
      </c>
      <c r="C202" s="129" t="s">
        <v>191</v>
      </c>
      <c r="D202" s="129"/>
      <c r="E202" s="145" t="s">
        <v>10</v>
      </c>
      <c r="F202" s="124">
        <v>1</v>
      </c>
      <c r="G202" s="188"/>
      <c r="H202" s="185">
        <f t="shared" si="5"/>
        <v>0</v>
      </c>
    </row>
    <row r="203" spans="1:8" x14ac:dyDescent="0.2">
      <c r="A203" s="94">
        <v>1</v>
      </c>
      <c r="B203" s="145"/>
      <c r="C203" s="129"/>
      <c r="D203" s="129"/>
      <c r="E203" s="145"/>
      <c r="G203" s="188"/>
      <c r="H203" s="185"/>
    </row>
    <row r="204" spans="1:8" x14ac:dyDescent="0.2">
      <c r="A204" s="94">
        <v>1</v>
      </c>
      <c r="B204" s="145" t="s">
        <v>116</v>
      </c>
      <c r="C204" s="129" t="s">
        <v>192</v>
      </c>
      <c r="D204" s="129"/>
      <c r="E204" s="145" t="s">
        <v>9</v>
      </c>
      <c r="F204" s="124">
        <v>14</v>
      </c>
      <c r="G204" s="188"/>
      <c r="H204" s="185">
        <f t="shared" si="5"/>
        <v>0</v>
      </c>
    </row>
    <row r="205" spans="1:8" x14ac:dyDescent="0.2">
      <c r="A205" s="94">
        <v>1</v>
      </c>
      <c r="B205" s="145"/>
      <c r="C205" s="129"/>
      <c r="D205" s="129"/>
      <c r="E205" s="145"/>
      <c r="G205" s="187"/>
      <c r="H205" s="185"/>
    </row>
    <row r="206" spans="1:8" x14ac:dyDescent="0.2">
      <c r="A206" s="94">
        <v>1</v>
      </c>
      <c r="B206" s="145" t="s">
        <v>118</v>
      </c>
      <c r="C206" s="129" t="s">
        <v>194</v>
      </c>
      <c r="D206" s="129"/>
      <c r="E206" s="145" t="s">
        <v>9</v>
      </c>
      <c r="F206" s="124">
        <v>8</v>
      </c>
      <c r="G206" s="188"/>
      <c r="H206" s="185">
        <f t="shared" si="5"/>
        <v>0</v>
      </c>
    </row>
    <row r="207" spans="1:8" x14ac:dyDescent="0.2">
      <c r="A207" s="94">
        <v>1</v>
      </c>
      <c r="B207" s="145"/>
      <c r="C207" s="129"/>
      <c r="D207" s="129"/>
      <c r="E207" s="145"/>
      <c r="G207" s="188"/>
      <c r="H207" s="185"/>
    </row>
    <row r="208" spans="1:8" x14ac:dyDescent="0.2">
      <c r="A208" s="94">
        <v>1</v>
      </c>
      <c r="B208" s="145" t="s">
        <v>119</v>
      </c>
      <c r="C208" s="129" t="s">
        <v>165</v>
      </c>
      <c r="D208" s="129"/>
      <c r="E208" s="145" t="s">
        <v>166</v>
      </c>
      <c r="F208" s="149">
        <v>0.05</v>
      </c>
      <c r="G208" s="188"/>
      <c r="H208" s="185">
        <f t="shared" si="5"/>
        <v>0</v>
      </c>
    </row>
    <row r="209" spans="1:258" x14ac:dyDescent="0.2">
      <c r="A209" s="94">
        <v>1</v>
      </c>
      <c r="B209" s="145"/>
      <c r="C209" s="129"/>
      <c r="D209" s="129"/>
      <c r="E209" s="145"/>
      <c r="G209" s="188"/>
      <c r="H209" s="185"/>
    </row>
    <row r="210" spans="1:258" x14ac:dyDescent="0.2">
      <c r="A210" s="94">
        <v>1</v>
      </c>
      <c r="B210" s="145" t="s">
        <v>121</v>
      </c>
      <c r="C210" s="129" t="s">
        <v>196</v>
      </c>
      <c r="D210" s="129"/>
      <c r="E210" s="145" t="s">
        <v>27</v>
      </c>
      <c r="F210" s="124">
        <v>1</v>
      </c>
      <c r="G210" s="188"/>
      <c r="H210" s="185">
        <f t="shared" si="5"/>
        <v>0</v>
      </c>
    </row>
    <row r="211" spans="1:258" x14ac:dyDescent="0.2">
      <c r="A211" s="94">
        <v>1</v>
      </c>
      <c r="B211" s="145"/>
      <c r="C211" s="129"/>
      <c r="D211" s="129"/>
      <c r="E211" s="145"/>
      <c r="G211" s="188"/>
      <c r="H211" s="185"/>
    </row>
    <row r="212" spans="1:258" x14ac:dyDescent="0.2">
      <c r="A212" s="94">
        <v>1</v>
      </c>
      <c r="B212" s="145" t="s">
        <v>122</v>
      </c>
      <c r="C212" s="129" t="s">
        <v>197</v>
      </c>
      <c r="D212" s="129"/>
      <c r="E212" s="145" t="s">
        <v>27</v>
      </c>
      <c r="F212" s="124">
        <v>1</v>
      </c>
      <c r="G212" s="188"/>
      <c r="H212" s="185">
        <f t="shared" si="5"/>
        <v>0</v>
      </c>
    </row>
    <row r="213" spans="1:258" x14ac:dyDescent="0.2">
      <c r="A213" s="94">
        <v>1</v>
      </c>
      <c r="B213" s="145"/>
      <c r="C213" s="129"/>
      <c r="D213" s="129"/>
      <c r="E213" s="145"/>
      <c r="F213" s="146"/>
      <c r="G213" s="129"/>
      <c r="H213" s="129"/>
    </row>
    <row r="214" spans="1:258" x14ac:dyDescent="0.2">
      <c r="A214" s="94">
        <v>1</v>
      </c>
      <c r="B214" s="118" t="s">
        <v>427</v>
      </c>
      <c r="C214" s="119" t="s">
        <v>198</v>
      </c>
      <c r="D214" s="119"/>
      <c r="E214" s="120"/>
      <c r="F214" s="121"/>
      <c r="G214" s="122"/>
      <c r="H214" s="123">
        <f>SUM(H192:H213)</f>
        <v>0</v>
      </c>
      <c r="I214" s="100"/>
      <c r="J214" s="141"/>
      <c r="K214" s="142"/>
      <c r="L214" s="143"/>
      <c r="M214" s="143"/>
      <c r="N214" s="143"/>
      <c r="O214" s="144"/>
      <c r="P214" s="144"/>
      <c r="Q214" s="141"/>
      <c r="R214" s="142"/>
      <c r="S214" s="143"/>
      <c r="T214" s="143"/>
      <c r="U214" s="143"/>
      <c r="V214" s="144"/>
      <c r="W214" s="144"/>
      <c r="X214" s="141"/>
      <c r="Y214" s="142"/>
      <c r="Z214" s="143"/>
      <c r="AA214" s="143"/>
      <c r="AB214" s="143"/>
      <c r="AC214" s="144"/>
      <c r="AD214" s="144"/>
      <c r="AE214" s="141"/>
      <c r="AF214" s="142"/>
      <c r="AG214" s="143"/>
      <c r="AH214" s="143"/>
      <c r="AI214" s="143"/>
      <c r="AJ214" s="144"/>
      <c r="AK214" s="144"/>
      <c r="AL214" s="141"/>
      <c r="AM214" s="142"/>
      <c r="AN214" s="143"/>
      <c r="AO214" s="143"/>
      <c r="AP214" s="143"/>
      <c r="AQ214" s="144"/>
      <c r="AR214" s="144"/>
      <c r="AS214" s="141"/>
      <c r="AT214" s="142"/>
      <c r="AU214" s="143"/>
      <c r="AV214" s="143"/>
      <c r="AW214" s="143"/>
      <c r="AX214" s="144"/>
      <c r="AY214" s="144"/>
      <c r="AZ214" s="141"/>
      <c r="BA214" s="142"/>
      <c r="BB214" s="143"/>
      <c r="BC214" s="143"/>
      <c r="BD214" s="143"/>
      <c r="BE214" s="144"/>
      <c r="BF214" s="144"/>
      <c r="BG214" s="141"/>
      <c r="BH214" s="142"/>
      <c r="BI214" s="143"/>
      <c r="BJ214" s="143"/>
      <c r="BK214" s="143"/>
      <c r="BL214" s="144"/>
      <c r="BM214" s="144"/>
      <c r="BN214" s="141"/>
      <c r="BO214" s="142"/>
      <c r="BP214" s="143"/>
      <c r="BQ214" s="143"/>
      <c r="BR214" s="143"/>
      <c r="BS214" s="144"/>
      <c r="BT214" s="144"/>
      <c r="BU214" s="141"/>
      <c r="BV214" s="142"/>
      <c r="BW214" s="143"/>
      <c r="BX214" s="143"/>
      <c r="BY214" s="143"/>
      <c r="BZ214" s="144"/>
      <c r="CA214" s="144"/>
      <c r="CB214" s="141"/>
      <c r="CC214" s="142"/>
      <c r="CD214" s="143"/>
      <c r="CE214" s="143"/>
      <c r="CF214" s="143"/>
      <c r="CG214" s="144"/>
      <c r="CH214" s="144"/>
      <c r="CI214" s="141"/>
      <c r="CJ214" s="142"/>
      <c r="CK214" s="143"/>
      <c r="CL214" s="143"/>
      <c r="CM214" s="143"/>
      <c r="CN214" s="144"/>
      <c r="CO214" s="144"/>
      <c r="CP214" s="141"/>
      <c r="CQ214" s="142"/>
      <c r="CR214" s="143"/>
      <c r="CS214" s="143"/>
      <c r="CT214" s="143"/>
      <c r="CU214" s="144"/>
      <c r="CV214" s="144"/>
      <c r="CW214" s="141"/>
      <c r="CX214" s="142"/>
      <c r="CY214" s="143"/>
      <c r="CZ214" s="143"/>
      <c r="DA214" s="143"/>
      <c r="DB214" s="144"/>
      <c r="DC214" s="144"/>
      <c r="DD214" s="141"/>
      <c r="DE214" s="142"/>
      <c r="DF214" s="143"/>
      <c r="DG214" s="143"/>
      <c r="DH214" s="143"/>
      <c r="DI214" s="144"/>
      <c r="DJ214" s="144"/>
      <c r="DK214" s="141"/>
      <c r="DL214" s="142"/>
      <c r="DM214" s="143"/>
      <c r="DN214" s="143"/>
      <c r="DO214" s="143"/>
      <c r="DP214" s="144"/>
      <c r="DQ214" s="144"/>
      <c r="DR214" s="141"/>
      <c r="DS214" s="142"/>
      <c r="DT214" s="143"/>
      <c r="DU214" s="143"/>
      <c r="DV214" s="143"/>
      <c r="DW214" s="144"/>
      <c r="DX214" s="144"/>
      <c r="DY214" s="141"/>
      <c r="DZ214" s="142"/>
      <c r="EA214" s="143"/>
      <c r="EB214" s="143"/>
      <c r="EC214" s="143"/>
      <c r="ED214" s="144"/>
      <c r="EE214" s="144"/>
      <c r="EF214" s="141"/>
      <c r="EG214" s="142"/>
      <c r="EH214" s="143"/>
      <c r="EI214" s="143"/>
      <c r="EJ214" s="143"/>
      <c r="EK214" s="144"/>
      <c r="EL214" s="144"/>
      <c r="EM214" s="141"/>
      <c r="EN214" s="142"/>
      <c r="EO214" s="143"/>
      <c r="EP214" s="143"/>
      <c r="EQ214" s="143"/>
      <c r="ER214" s="144"/>
      <c r="ES214" s="144"/>
      <c r="ET214" s="141"/>
      <c r="EU214" s="142"/>
      <c r="EV214" s="143"/>
      <c r="EW214" s="143"/>
      <c r="EX214" s="143"/>
      <c r="EY214" s="144"/>
      <c r="EZ214" s="144"/>
      <c r="FA214" s="141"/>
      <c r="FB214" s="142"/>
      <c r="FC214" s="143"/>
      <c r="FD214" s="143"/>
      <c r="FE214" s="143"/>
      <c r="FF214" s="144"/>
      <c r="FG214" s="144"/>
      <c r="FH214" s="141"/>
      <c r="FI214" s="142"/>
      <c r="FJ214" s="143"/>
      <c r="FK214" s="143"/>
      <c r="FL214" s="143"/>
      <c r="FM214" s="144"/>
      <c r="FN214" s="144"/>
      <c r="FO214" s="141"/>
      <c r="FP214" s="142"/>
      <c r="FQ214" s="143"/>
      <c r="FR214" s="143"/>
      <c r="FS214" s="143"/>
      <c r="FT214" s="144"/>
      <c r="FU214" s="144"/>
      <c r="FV214" s="141"/>
      <c r="FW214" s="142"/>
      <c r="FX214" s="143"/>
      <c r="FY214" s="143"/>
      <c r="FZ214" s="143"/>
      <c r="GA214" s="144"/>
      <c r="GB214" s="144"/>
      <c r="GC214" s="141"/>
      <c r="GD214" s="142"/>
      <c r="GE214" s="143"/>
      <c r="GF214" s="143"/>
      <c r="GG214" s="143"/>
      <c r="GH214" s="144"/>
      <c r="GI214" s="144"/>
      <c r="GJ214" s="141"/>
      <c r="GK214" s="142"/>
      <c r="GL214" s="143"/>
      <c r="GM214" s="143"/>
      <c r="GN214" s="143"/>
      <c r="GO214" s="144"/>
      <c r="GP214" s="144"/>
      <c r="GQ214" s="141"/>
      <c r="GR214" s="142"/>
      <c r="GS214" s="143"/>
      <c r="GT214" s="143"/>
      <c r="GU214" s="143"/>
      <c r="GV214" s="144"/>
      <c r="GW214" s="144"/>
      <c r="GX214" s="141"/>
      <c r="GY214" s="142"/>
      <c r="GZ214" s="143"/>
      <c r="HA214" s="143"/>
      <c r="HB214" s="143"/>
      <c r="HC214" s="144"/>
      <c r="HD214" s="144"/>
      <c r="HE214" s="141"/>
      <c r="HF214" s="142"/>
      <c r="HG214" s="143"/>
      <c r="HH214" s="143"/>
      <c r="HI214" s="143"/>
      <c r="HJ214" s="144"/>
      <c r="HK214" s="144"/>
      <c r="HL214" s="141"/>
      <c r="HM214" s="142"/>
      <c r="HN214" s="143"/>
      <c r="HO214" s="143"/>
      <c r="HP214" s="143"/>
      <c r="HQ214" s="144"/>
      <c r="HR214" s="144"/>
      <c r="HS214" s="141"/>
      <c r="HT214" s="142"/>
      <c r="HU214" s="143"/>
      <c r="HV214" s="143"/>
      <c r="HW214" s="143"/>
      <c r="HX214" s="144"/>
      <c r="HY214" s="144"/>
      <c r="HZ214" s="141"/>
      <c r="IA214" s="142"/>
      <c r="IB214" s="143"/>
      <c r="IC214" s="143"/>
      <c r="ID214" s="143"/>
      <c r="IE214" s="144"/>
      <c r="IF214" s="144"/>
      <c r="IG214" s="141"/>
      <c r="IH214" s="142"/>
      <c r="II214" s="143"/>
      <c r="IJ214" s="143"/>
      <c r="IK214" s="143"/>
      <c r="IL214" s="144"/>
      <c r="IM214" s="144"/>
      <c r="IN214" s="141"/>
      <c r="IO214" s="142"/>
      <c r="IP214" s="143"/>
      <c r="IQ214" s="143"/>
      <c r="IR214" s="143"/>
      <c r="IS214" s="144"/>
      <c r="IT214" s="144"/>
      <c r="IU214" s="141"/>
      <c r="IV214" s="142"/>
      <c r="IW214" s="143"/>
      <c r="IX214" s="143"/>
    </row>
    <row r="217" spans="1:258" ht="31.5" x14ac:dyDescent="0.2">
      <c r="A217" s="94">
        <v>2</v>
      </c>
      <c r="B217" s="97" t="s">
        <v>2</v>
      </c>
      <c r="C217" s="116" t="s">
        <v>451</v>
      </c>
      <c r="D217" s="115"/>
      <c r="E217" s="102" t="s">
        <v>90</v>
      </c>
      <c r="F217" s="103" t="s">
        <v>91</v>
      </c>
      <c r="G217" s="138" t="s">
        <v>92</v>
      </c>
      <c r="H217" s="138" t="s">
        <v>209</v>
      </c>
      <c r="I217" s="100"/>
    </row>
    <row r="218" spans="1:258" x14ac:dyDescent="0.2">
      <c r="A218" s="94">
        <v>2</v>
      </c>
      <c r="I218" s="100"/>
    </row>
    <row r="219" spans="1:258" x14ac:dyDescent="0.2">
      <c r="A219" s="94">
        <v>2</v>
      </c>
      <c r="B219" s="95" t="s">
        <v>93</v>
      </c>
      <c r="C219" s="96" t="s">
        <v>94</v>
      </c>
      <c r="D219" s="96"/>
      <c r="I219" s="100"/>
    </row>
    <row r="220" spans="1:258" x14ac:dyDescent="0.2">
      <c r="A220" s="94">
        <v>2</v>
      </c>
      <c r="C220" s="108" t="s">
        <v>102</v>
      </c>
      <c r="I220" s="100"/>
    </row>
    <row r="221" spans="1:258" x14ac:dyDescent="0.2">
      <c r="A221" s="94">
        <v>2</v>
      </c>
      <c r="B221" s="97" t="s">
        <v>103</v>
      </c>
      <c r="C221" s="96" t="s">
        <v>104</v>
      </c>
      <c r="D221" s="96"/>
      <c r="I221" s="100"/>
    </row>
    <row r="222" spans="1:258" x14ac:dyDescent="0.2">
      <c r="A222" s="94">
        <v>2</v>
      </c>
      <c r="I222" s="100"/>
    </row>
    <row r="223" spans="1:258" x14ac:dyDescent="0.2">
      <c r="A223" s="94">
        <v>2</v>
      </c>
      <c r="C223" s="108" t="s">
        <v>137</v>
      </c>
      <c r="I223" s="100"/>
    </row>
    <row r="224" spans="1:258" x14ac:dyDescent="0.2">
      <c r="A224" s="94">
        <v>2</v>
      </c>
      <c r="I224" s="100"/>
    </row>
    <row r="225" spans="1:9" x14ac:dyDescent="0.2">
      <c r="A225" s="94">
        <v>2</v>
      </c>
      <c r="B225" s="126" t="s">
        <v>0</v>
      </c>
      <c r="C225" s="116" t="s">
        <v>8</v>
      </c>
      <c r="D225" s="116"/>
      <c r="G225" s="124"/>
      <c r="H225" s="124"/>
      <c r="I225" s="100"/>
    </row>
    <row r="226" spans="1:9" x14ac:dyDescent="0.2">
      <c r="A226" s="94">
        <v>2</v>
      </c>
      <c r="B226" s="127"/>
      <c r="C226" s="128"/>
      <c r="D226" s="128"/>
      <c r="G226" s="124"/>
      <c r="H226" s="124"/>
      <c r="I226" s="100"/>
    </row>
    <row r="227" spans="1:9" x14ac:dyDescent="0.2">
      <c r="A227" s="94">
        <v>2</v>
      </c>
      <c r="B227" s="127" t="s">
        <v>0</v>
      </c>
      <c r="C227" s="129" t="s">
        <v>105</v>
      </c>
      <c r="D227" s="129"/>
      <c r="E227" s="95" t="s">
        <v>9</v>
      </c>
      <c r="F227" s="124">
        <v>241</v>
      </c>
      <c r="G227" s="182"/>
      <c r="H227" s="124">
        <f>G227*F227</f>
        <v>0</v>
      </c>
      <c r="I227" s="100"/>
    </row>
    <row r="228" spans="1:9" x14ac:dyDescent="0.2">
      <c r="A228" s="94">
        <v>2</v>
      </c>
      <c r="B228" s="127"/>
      <c r="C228" s="130"/>
      <c r="D228" s="130"/>
      <c r="E228" s="97"/>
      <c r="F228" s="98"/>
      <c r="G228" s="183"/>
      <c r="H228" s="124"/>
      <c r="I228" s="100"/>
    </row>
    <row r="229" spans="1:9" ht="63" x14ac:dyDescent="0.2">
      <c r="A229" s="94">
        <v>2</v>
      </c>
      <c r="B229" s="127" t="s">
        <v>2</v>
      </c>
      <c r="C229" s="132" t="s">
        <v>106</v>
      </c>
      <c r="D229" s="132"/>
      <c r="E229" s="95" t="s">
        <v>27</v>
      </c>
      <c r="F229" s="124">
        <v>1</v>
      </c>
      <c r="G229" s="182"/>
      <c r="H229" s="124">
        <f t="shared" ref="H229:H267" si="6">G229*F229</f>
        <v>0</v>
      </c>
      <c r="I229" s="100"/>
    </row>
    <row r="230" spans="1:9" x14ac:dyDescent="0.2">
      <c r="A230" s="94">
        <v>2</v>
      </c>
      <c r="B230" s="133" t="s">
        <v>427</v>
      </c>
      <c r="C230" s="134" t="s">
        <v>12</v>
      </c>
      <c r="D230" s="134"/>
      <c r="E230" s="110"/>
      <c r="F230" s="135"/>
      <c r="G230" s="184"/>
      <c r="H230" s="113">
        <f>SUM(H227:H229)</f>
        <v>0</v>
      </c>
      <c r="I230" s="100"/>
    </row>
    <row r="231" spans="1:9" x14ac:dyDescent="0.2">
      <c r="A231" s="94">
        <v>2</v>
      </c>
      <c r="B231" s="127"/>
      <c r="C231" s="137"/>
      <c r="D231" s="137"/>
      <c r="G231" s="182"/>
      <c r="H231" s="124"/>
      <c r="I231" s="100"/>
    </row>
    <row r="232" spans="1:9" x14ac:dyDescent="0.2">
      <c r="A232" s="94">
        <v>2</v>
      </c>
      <c r="B232" s="126" t="s">
        <v>2</v>
      </c>
      <c r="C232" s="116" t="s">
        <v>11</v>
      </c>
      <c r="D232" s="116"/>
      <c r="G232" s="182"/>
      <c r="H232" s="124"/>
      <c r="I232" s="100"/>
    </row>
    <row r="233" spans="1:9" x14ac:dyDescent="0.2">
      <c r="A233" s="94">
        <v>2</v>
      </c>
      <c r="B233" s="127"/>
      <c r="C233" s="116"/>
      <c r="D233" s="116"/>
      <c r="G233" s="182"/>
      <c r="H233" s="124"/>
      <c r="I233" s="100"/>
    </row>
    <row r="234" spans="1:9" ht="78.75" x14ac:dyDescent="0.2">
      <c r="A234" s="94">
        <v>2</v>
      </c>
      <c r="B234" s="127" t="s">
        <v>0</v>
      </c>
      <c r="C234" s="129" t="s">
        <v>108</v>
      </c>
      <c r="D234" s="129"/>
      <c r="G234" s="182"/>
      <c r="H234" s="124"/>
      <c r="I234" s="100"/>
    </row>
    <row r="235" spans="1:9" ht="18" x14ac:dyDescent="0.2">
      <c r="A235" s="94">
        <v>2</v>
      </c>
      <c r="B235" s="127"/>
      <c r="C235" s="129" t="s">
        <v>109</v>
      </c>
      <c r="D235" s="129"/>
      <c r="E235" s="95" t="s">
        <v>107</v>
      </c>
      <c r="F235" s="124">
        <v>48</v>
      </c>
      <c r="G235" s="182"/>
      <c r="H235" s="124">
        <f t="shared" si="6"/>
        <v>0</v>
      </c>
      <c r="I235" s="100"/>
    </row>
    <row r="236" spans="1:9" x14ac:dyDescent="0.2">
      <c r="A236" s="94">
        <v>2</v>
      </c>
      <c r="B236" s="127"/>
      <c r="C236" s="129"/>
      <c r="D236" s="129"/>
      <c r="G236" s="182"/>
      <c r="H236" s="124"/>
      <c r="I236" s="100"/>
    </row>
    <row r="237" spans="1:9" ht="31.5" x14ac:dyDescent="0.2">
      <c r="A237" s="94">
        <v>2</v>
      </c>
      <c r="B237" s="127" t="s">
        <v>2</v>
      </c>
      <c r="C237" s="129" t="s">
        <v>110</v>
      </c>
      <c r="D237" s="129"/>
      <c r="G237" s="182"/>
      <c r="H237" s="124"/>
      <c r="I237" s="100"/>
    </row>
    <row r="238" spans="1:9" ht="18" x14ac:dyDescent="0.2">
      <c r="A238" s="94">
        <v>2</v>
      </c>
      <c r="B238" s="127"/>
      <c r="C238" s="129" t="s">
        <v>111</v>
      </c>
      <c r="D238" s="129"/>
      <c r="E238" s="95" t="s">
        <v>107</v>
      </c>
      <c r="F238" s="124">
        <v>9</v>
      </c>
      <c r="G238" s="182"/>
      <c r="H238" s="124">
        <f t="shared" si="6"/>
        <v>0</v>
      </c>
      <c r="I238" s="100"/>
    </row>
    <row r="239" spans="1:9" x14ac:dyDescent="0.2">
      <c r="A239" s="94">
        <v>2</v>
      </c>
      <c r="B239" s="127"/>
      <c r="C239" s="129"/>
      <c r="D239" s="129"/>
      <c r="G239" s="182"/>
      <c r="H239" s="124"/>
      <c r="I239" s="100"/>
    </row>
    <row r="240" spans="1:9" ht="18" x14ac:dyDescent="0.2">
      <c r="A240" s="94">
        <v>2</v>
      </c>
      <c r="B240" s="127" t="s">
        <v>4</v>
      </c>
      <c r="C240" s="129" t="s">
        <v>112</v>
      </c>
      <c r="D240" s="129"/>
      <c r="E240" s="95" t="s">
        <v>113</v>
      </c>
      <c r="F240" s="124">
        <v>96</v>
      </c>
      <c r="G240" s="182"/>
      <c r="H240" s="124">
        <f t="shared" si="6"/>
        <v>0</v>
      </c>
      <c r="I240" s="100"/>
    </row>
    <row r="241" spans="1:9" x14ac:dyDescent="0.2">
      <c r="A241" s="94">
        <v>2</v>
      </c>
      <c r="B241" s="127"/>
      <c r="C241" s="129"/>
      <c r="D241" s="129"/>
      <c r="G241" s="182"/>
      <c r="H241" s="124"/>
      <c r="I241" s="100"/>
    </row>
    <row r="242" spans="1:9" ht="31.5" x14ac:dyDescent="0.2">
      <c r="A242" s="94">
        <v>2</v>
      </c>
      <c r="B242" s="127" t="s">
        <v>6</v>
      </c>
      <c r="C242" s="129" t="s">
        <v>114</v>
      </c>
      <c r="D242" s="129"/>
      <c r="E242" s="95" t="s">
        <v>107</v>
      </c>
      <c r="F242" s="124">
        <v>19.2</v>
      </c>
      <c r="G242" s="182"/>
      <c r="H242" s="124">
        <f t="shared" si="6"/>
        <v>0</v>
      </c>
      <c r="I242" s="100"/>
    </row>
    <row r="243" spans="1:9" x14ac:dyDescent="0.2">
      <c r="A243" s="94">
        <v>2</v>
      </c>
      <c r="B243" s="127"/>
      <c r="C243" s="129"/>
      <c r="D243" s="129"/>
      <c r="G243" s="182"/>
      <c r="H243" s="124"/>
      <c r="I243" s="100"/>
    </row>
    <row r="244" spans="1:9" ht="73.5" customHeight="1" x14ac:dyDescent="0.2">
      <c r="A244" s="94">
        <v>2</v>
      </c>
      <c r="B244" s="127" t="s">
        <v>16</v>
      </c>
      <c r="C244" s="129" t="s">
        <v>115</v>
      </c>
      <c r="D244" s="129"/>
      <c r="E244" s="95" t="s">
        <v>107</v>
      </c>
      <c r="F244" s="124">
        <v>50</v>
      </c>
      <c r="G244" s="182"/>
      <c r="H244" s="124">
        <f t="shared" si="6"/>
        <v>0</v>
      </c>
      <c r="I244" s="100"/>
    </row>
    <row r="245" spans="1:9" x14ac:dyDescent="0.2">
      <c r="A245" s="94">
        <v>2</v>
      </c>
      <c r="B245" s="127"/>
      <c r="C245" s="129"/>
      <c r="D245" s="129"/>
      <c r="G245" s="182"/>
      <c r="H245" s="124"/>
      <c r="I245" s="100"/>
    </row>
    <row r="246" spans="1:9" ht="66" x14ac:dyDescent="0.2">
      <c r="A246" s="94">
        <v>2</v>
      </c>
      <c r="B246" s="127" t="s">
        <v>77</v>
      </c>
      <c r="C246" s="129" t="s">
        <v>117</v>
      </c>
      <c r="D246" s="129"/>
      <c r="E246" s="95" t="s">
        <v>107</v>
      </c>
      <c r="F246" s="124">
        <v>21.2</v>
      </c>
      <c r="G246" s="182"/>
      <c r="H246" s="124">
        <f t="shared" si="6"/>
        <v>0</v>
      </c>
      <c r="I246" s="100"/>
    </row>
    <row r="247" spans="1:9" x14ac:dyDescent="0.2">
      <c r="A247" s="94">
        <v>2</v>
      </c>
      <c r="B247" s="127"/>
      <c r="C247" s="129"/>
      <c r="D247" s="129"/>
      <c r="G247" s="182"/>
      <c r="H247" s="124"/>
      <c r="I247" s="100"/>
    </row>
    <row r="248" spans="1:9" ht="31.5" x14ac:dyDescent="0.2">
      <c r="A248" s="94">
        <v>2</v>
      </c>
      <c r="B248" s="127" t="s">
        <v>116</v>
      </c>
      <c r="C248" s="136" t="s">
        <v>40</v>
      </c>
      <c r="D248" s="136"/>
      <c r="E248" s="95" t="s">
        <v>107</v>
      </c>
      <c r="F248" s="124">
        <v>8</v>
      </c>
      <c r="G248" s="182"/>
      <c r="H248" s="124">
        <f t="shared" si="6"/>
        <v>0</v>
      </c>
      <c r="I248" s="100"/>
    </row>
    <row r="249" spans="1:9" x14ac:dyDescent="0.2">
      <c r="A249" s="94">
        <v>2</v>
      </c>
      <c r="B249" s="127"/>
      <c r="C249" s="129"/>
      <c r="D249" s="129"/>
      <c r="G249" s="182"/>
      <c r="H249" s="124"/>
      <c r="I249" s="100"/>
    </row>
    <row r="250" spans="1:9" ht="31.5" x14ac:dyDescent="0.2">
      <c r="A250" s="94">
        <v>2</v>
      </c>
      <c r="B250" s="127" t="s">
        <v>118</v>
      </c>
      <c r="C250" s="136" t="s">
        <v>436</v>
      </c>
      <c r="D250" s="136"/>
      <c r="E250" s="95" t="s">
        <v>437</v>
      </c>
      <c r="F250" s="124">
        <v>120</v>
      </c>
      <c r="G250" s="182"/>
      <c r="H250" s="124">
        <f t="shared" si="6"/>
        <v>0</v>
      </c>
      <c r="I250" s="100"/>
    </row>
    <row r="251" spans="1:9" x14ac:dyDescent="0.2">
      <c r="A251" s="94">
        <v>2</v>
      </c>
      <c r="B251" s="127"/>
      <c r="C251" s="136"/>
      <c r="D251" s="136"/>
      <c r="G251" s="182"/>
      <c r="H251" s="124"/>
      <c r="I251" s="100"/>
    </row>
    <row r="252" spans="1:9" ht="31.5" x14ac:dyDescent="0.2">
      <c r="A252" s="94">
        <v>2</v>
      </c>
      <c r="B252" s="127" t="s">
        <v>119</v>
      </c>
      <c r="C252" s="136" t="s">
        <v>438</v>
      </c>
      <c r="D252" s="136"/>
      <c r="E252" s="95" t="s">
        <v>437</v>
      </c>
      <c r="F252" s="124">
        <v>120</v>
      </c>
      <c r="G252" s="182"/>
      <c r="H252" s="124">
        <f t="shared" si="6"/>
        <v>0</v>
      </c>
      <c r="I252" s="100"/>
    </row>
    <row r="253" spans="1:9" x14ac:dyDescent="0.2">
      <c r="A253" s="94">
        <v>2</v>
      </c>
      <c r="B253" s="127"/>
      <c r="C253" s="136"/>
      <c r="D253" s="136"/>
      <c r="G253" s="182"/>
      <c r="H253" s="124"/>
      <c r="I253" s="100"/>
    </row>
    <row r="254" spans="1:9" ht="31.5" x14ac:dyDescent="0.2">
      <c r="A254" s="94">
        <v>2</v>
      </c>
      <c r="B254" s="127" t="s">
        <v>121</v>
      </c>
      <c r="C254" s="136" t="s">
        <v>439</v>
      </c>
      <c r="D254" s="136"/>
      <c r="E254" s="95" t="s">
        <v>437</v>
      </c>
      <c r="F254" s="124">
        <v>120</v>
      </c>
      <c r="G254" s="182"/>
      <c r="H254" s="124">
        <f t="shared" si="6"/>
        <v>0</v>
      </c>
      <c r="I254" s="100"/>
    </row>
    <row r="255" spans="1:9" x14ac:dyDescent="0.2">
      <c r="A255" s="94">
        <v>2</v>
      </c>
      <c r="B255" s="127"/>
      <c r="C255" s="129"/>
      <c r="D255" s="129"/>
      <c r="G255" s="182"/>
      <c r="H255" s="124"/>
      <c r="I255" s="100"/>
    </row>
    <row r="256" spans="1:9" ht="47.25" x14ac:dyDescent="0.2">
      <c r="A256" s="94">
        <v>2</v>
      </c>
      <c r="B256" s="127" t="s">
        <v>122</v>
      </c>
      <c r="C256" s="129" t="s">
        <v>123</v>
      </c>
      <c r="D256" s="129"/>
      <c r="E256" s="95" t="s">
        <v>107</v>
      </c>
      <c r="F256" s="124">
        <v>4.5</v>
      </c>
      <c r="G256" s="182"/>
      <c r="H256" s="124">
        <f t="shared" si="6"/>
        <v>0</v>
      </c>
      <c r="I256" s="100"/>
    </row>
    <row r="257" spans="1:9" x14ac:dyDescent="0.2">
      <c r="A257" s="94">
        <v>2</v>
      </c>
      <c r="B257" s="133" t="s">
        <v>427</v>
      </c>
      <c r="C257" s="134" t="s">
        <v>13</v>
      </c>
      <c r="D257" s="134"/>
      <c r="E257" s="110"/>
      <c r="F257" s="135"/>
      <c r="G257" s="184"/>
      <c r="H257" s="113">
        <f>SUM(H235:H256)</f>
        <v>0</v>
      </c>
      <c r="I257" s="100"/>
    </row>
    <row r="258" spans="1:9" x14ac:dyDescent="0.2">
      <c r="A258" s="94">
        <v>2</v>
      </c>
      <c r="B258" s="127"/>
      <c r="C258" s="128"/>
      <c r="D258" s="128"/>
      <c r="G258" s="182"/>
      <c r="H258" s="124"/>
      <c r="I258" s="100"/>
    </row>
    <row r="259" spans="1:9" x14ac:dyDescent="0.2">
      <c r="A259" s="94">
        <v>2</v>
      </c>
      <c r="B259" s="126" t="s">
        <v>4</v>
      </c>
      <c r="C259" s="116" t="s">
        <v>5</v>
      </c>
      <c r="D259" s="116"/>
      <c r="G259" s="182"/>
      <c r="H259" s="124"/>
      <c r="I259" s="100"/>
    </row>
    <row r="260" spans="1:9" x14ac:dyDescent="0.2">
      <c r="A260" s="94">
        <v>2</v>
      </c>
      <c r="C260" s="96"/>
      <c r="D260" s="96"/>
      <c r="G260" s="181"/>
      <c r="H260" s="124"/>
      <c r="I260" s="100"/>
    </row>
    <row r="261" spans="1:9" ht="63" x14ac:dyDescent="0.2">
      <c r="A261" s="94">
        <v>2</v>
      </c>
      <c r="B261" s="127" t="s">
        <v>0</v>
      </c>
      <c r="C261" s="129" t="s">
        <v>124</v>
      </c>
      <c r="D261" s="129"/>
      <c r="E261" s="95" t="s">
        <v>9</v>
      </c>
      <c r="F261" s="124">
        <v>241</v>
      </c>
      <c r="G261" s="182"/>
      <c r="H261" s="124">
        <f t="shared" si="6"/>
        <v>0</v>
      </c>
      <c r="I261" s="100"/>
    </row>
    <row r="262" spans="1:9" x14ac:dyDescent="0.2">
      <c r="A262" s="94">
        <v>2</v>
      </c>
      <c r="B262" s="127"/>
      <c r="C262" s="129"/>
      <c r="D262" s="129"/>
      <c r="G262" s="182"/>
      <c r="H262" s="124"/>
      <c r="I262" s="100"/>
    </row>
    <row r="263" spans="1:9" ht="31.5" x14ac:dyDescent="0.2">
      <c r="A263" s="94">
        <v>2</v>
      </c>
      <c r="B263" s="127" t="s">
        <v>2</v>
      </c>
      <c r="C263" s="129" t="s">
        <v>125</v>
      </c>
      <c r="D263" s="129"/>
      <c r="E263" s="95" t="s">
        <v>9</v>
      </c>
      <c r="F263" s="124">
        <v>6</v>
      </c>
      <c r="G263" s="182"/>
      <c r="H263" s="124">
        <f t="shared" si="6"/>
        <v>0</v>
      </c>
      <c r="I263" s="100"/>
    </row>
    <row r="264" spans="1:9" x14ac:dyDescent="0.2">
      <c r="A264" s="94">
        <v>2</v>
      </c>
      <c r="B264" s="127"/>
      <c r="C264" s="129"/>
      <c r="D264" s="129"/>
      <c r="G264" s="182"/>
      <c r="H264" s="124"/>
      <c r="I264" s="100"/>
    </row>
    <row r="265" spans="1:9" ht="63" x14ac:dyDescent="0.2">
      <c r="A265" s="94">
        <v>2</v>
      </c>
      <c r="B265" s="127" t="s">
        <v>4</v>
      </c>
      <c r="C265" s="129" t="s">
        <v>452</v>
      </c>
      <c r="D265" s="129"/>
      <c r="E265" s="95" t="s">
        <v>27</v>
      </c>
      <c r="F265" s="124">
        <v>1</v>
      </c>
      <c r="G265" s="182"/>
      <c r="H265" s="124">
        <f t="shared" si="6"/>
        <v>0</v>
      </c>
      <c r="I265" s="100"/>
    </row>
    <row r="266" spans="1:9" x14ac:dyDescent="0.2">
      <c r="A266" s="94">
        <v>2</v>
      </c>
      <c r="B266" s="127"/>
      <c r="C266" s="129"/>
      <c r="D266" s="129"/>
      <c r="G266" s="182"/>
      <c r="H266" s="124"/>
      <c r="I266" s="100"/>
    </row>
    <row r="267" spans="1:9" ht="31.5" x14ac:dyDescent="0.2">
      <c r="A267" s="94">
        <v>2</v>
      </c>
      <c r="B267" s="127" t="s">
        <v>6</v>
      </c>
      <c r="C267" s="129" t="s">
        <v>126</v>
      </c>
      <c r="D267" s="129"/>
      <c r="E267" s="95" t="s">
        <v>27</v>
      </c>
      <c r="F267" s="124">
        <v>4</v>
      </c>
      <c r="G267" s="182"/>
      <c r="H267" s="124">
        <f t="shared" si="6"/>
        <v>0</v>
      </c>
      <c r="I267" s="100"/>
    </row>
    <row r="268" spans="1:9" ht="33.75" x14ac:dyDescent="0.2">
      <c r="A268" s="94">
        <v>2</v>
      </c>
      <c r="B268" s="127"/>
      <c r="C268" s="129" t="s">
        <v>127</v>
      </c>
      <c r="D268" s="129"/>
      <c r="G268" s="182"/>
      <c r="H268" s="124"/>
      <c r="I268" s="100"/>
    </row>
    <row r="269" spans="1:9" ht="49.5" x14ac:dyDescent="0.2">
      <c r="A269" s="94">
        <v>2</v>
      </c>
      <c r="B269" s="127"/>
      <c r="C269" s="129" t="s">
        <v>128</v>
      </c>
      <c r="D269" s="129"/>
      <c r="G269" s="182"/>
      <c r="H269" s="124"/>
      <c r="I269" s="100"/>
    </row>
    <row r="270" spans="1:9" ht="31.5" x14ac:dyDescent="0.2">
      <c r="A270" s="94">
        <v>2</v>
      </c>
      <c r="B270" s="127"/>
      <c r="C270" s="129" t="s">
        <v>129</v>
      </c>
      <c r="D270" s="129"/>
      <c r="G270" s="182"/>
      <c r="H270" s="124"/>
      <c r="I270" s="100"/>
    </row>
    <row r="271" spans="1:9" ht="18" x14ac:dyDescent="0.2">
      <c r="A271" s="94">
        <v>2</v>
      </c>
      <c r="B271" s="127"/>
      <c r="C271" s="129" t="s">
        <v>130</v>
      </c>
      <c r="D271" s="129"/>
      <c r="G271" s="182"/>
      <c r="H271" s="124"/>
      <c r="I271" s="100"/>
    </row>
    <row r="272" spans="1:9" ht="18" x14ac:dyDescent="0.2">
      <c r="A272" s="94">
        <v>2</v>
      </c>
      <c r="B272" s="127"/>
      <c r="C272" s="129" t="s">
        <v>131</v>
      </c>
      <c r="D272" s="129"/>
      <c r="G272" s="182"/>
      <c r="H272" s="124"/>
      <c r="I272" s="100"/>
    </row>
    <row r="273" spans="1:9" x14ac:dyDescent="0.2">
      <c r="A273" s="94">
        <v>2</v>
      </c>
      <c r="B273" s="127"/>
      <c r="C273" s="129" t="s">
        <v>132</v>
      </c>
      <c r="D273" s="129"/>
      <c r="G273" s="182"/>
      <c r="H273" s="124"/>
      <c r="I273" s="100"/>
    </row>
    <row r="274" spans="1:9" ht="31.5" x14ac:dyDescent="0.2">
      <c r="A274" s="94">
        <v>2</v>
      </c>
      <c r="B274" s="127"/>
      <c r="C274" s="129" t="s">
        <v>133</v>
      </c>
      <c r="D274" s="129"/>
      <c r="G274" s="182"/>
      <c r="H274" s="124"/>
      <c r="I274" s="100"/>
    </row>
    <row r="275" spans="1:9" x14ac:dyDescent="0.2">
      <c r="B275" s="127"/>
      <c r="C275" s="129"/>
      <c r="D275" s="129"/>
      <c r="G275" s="124"/>
      <c r="H275" s="124"/>
      <c r="I275" s="100"/>
    </row>
    <row r="276" spans="1:9" x14ac:dyDescent="0.2">
      <c r="A276" s="94">
        <v>2</v>
      </c>
      <c r="B276" s="133" t="s">
        <v>427</v>
      </c>
      <c r="C276" s="134" t="s">
        <v>14</v>
      </c>
      <c r="D276" s="134"/>
      <c r="E276" s="110"/>
      <c r="F276" s="135"/>
      <c r="G276" s="135"/>
      <c r="H276" s="113">
        <f>SUM(H261:H267)</f>
        <v>0</v>
      </c>
      <c r="I276" s="100"/>
    </row>
    <row r="277" spans="1:9" x14ac:dyDescent="0.2">
      <c r="A277" s="94">
        <v>2</v>
      </c>
      <c r="B277" s="127"/>
      <c r="C277" s="137"/>
      <c r="D277" s="137"/>
      <c r="G277" s="124"/>
      <c r="H277" s="98"/>
      <c r="I277" s="100"/>
    </row>
    <row r="278" spans="1:9" x14ac:dyDescent="0.2">
      <c r="A278" s="94">
        <v>2</v>
      </c>
      <c r="B278" s="127" t="s">
        <v>6</v>
      </c>
      <c r="C278" s="116" t="s">
        <v>7</v>
      </c>
      <c r="D278" s="116"/>
      <c r="G278" s="124"/>
      <c r="H278" s="124"/>
      <c r="I278" s="100"/>
    </row>
    <row r="279" spans="1:9" x14ac:dyDescent="0.2">
      <c r="A279" s="94">
        <v>2</v>
      </c>
      <c r="B279" s="127"/>
      <c r="C279" s="116"/>
      <c r="D279" s="116"/>
      <c r="G279" s="124"/>
      <c r="H279" s="124"/>
      <c r="I279" s="100"/>
    </row>
    <row r="280" spans="1:9" ht="31.5" x14ac:dyDescent="0.2">
      <c r="A280" s="94">
        <v>2</v>
      </c>
      <c r="B280" s="127" t="s">
        <v>0</v>
      </c>
      <c r="C280" s="128" t="s">
        <v>134</v>
      </c>
      <c r="D280" s="128"/>
      <c r="E280" s="95" t="s">
        <v>9</v>
      </c>
      <c r="F280" s="124">
        <f>F227</f>
        <v>241</v>
      </c>
      <c r="G280" s="124"/>
      <c r="H280" s="124">
        <f>G280*F280</f>
        <v>0</v>
      </c>
      <c r="I280" s="100"/>
    </row>
    <row r="281" spans="1:9" x14ac:dyDescent="0.2">
      <c r="B281" s="127"/>
      <c r="C281" s="128"/>
      <c r="D281" s="128"/>
      <c r="G281" s="124"/>
      <c r="H281" s="124"/>
      <c r="I281" s="100"/>
    </row>
    <row r="282" spans="1:9" x14ac:dyDescent="0.2">
      <c r="A282" s="94">
        <v>2</v>
      </c>
      <c r="B282" s="133" t="s">
        <v>427</v>
      </c>
      <c r="C282" s="134" t="s">
        <v>15</v>
      </c>
      <c r="D282" s="134"/>
      <c r="E282" s="110"/>
      <c r="F282" s="135"/>
      <c r="G282" s="135"/>
      <c r="H282" s="113">
        <f>SUM(H280:H281)</f>
        <v>0</v>
      </c>
      <c r="I282" s="100"/>
    </row>
    <row r="283" spans="1:9" x14ac:dyDescent="0.2">
      <c r="A283" s="94">
        <v>2</v>
      </c>
      <c r="C283" s="96"/>
      <c r="D283" s="96"/>
      <c r="I283" s="100"/>
    </row>
    <row r="284" spans="1:9" x14ac:dyDescent="0.2">
      <c r="A284" s="94">
        <v>2</v>
      </c>
      <c r="B284" s="118" t="s">
        <v>427</v>
      </c>
      <c r="C284" s="119" t="s">
        <v>135</v>
      </c>
      <c r="D284" s="119"/>
      <c r="E284" s="120"/>
      <c r="F284" s="121"/>
      <c r="G284" s="122"/>
      <c r="H284" s="123">
        <f>H28+H29+H30+H31</f>
        <v>0</v>
      </c>
      <c r="I284" s="100"/>
    </row>
    <row r="285" spans="1:9" x14ac:dyDescent="0.2">
      <c r="A285" s="94">
        <v>2</v>
      </c>
      <c r="I285" s="100"/>
    </row>
    <row r="286" spans="1:9" ht="22.5" x14ac:dyDescent="0.2">
      <c r="A286" s="94">
        <v>2</v>
      </c>
      <c r="B286" s="97" t="s">
        <v>97</v>
      </c>
      <c r="C286" s="96" t="s">
        <v>136</v>
      </c>
      <c r="D286" s="96"/>
      <c r="E286" s="102" t="s">
        <v>90</v>
      </c>
      <c r="F286" s="103" t="s">
        <v>91</v>
      </c>
      <c r="G286" s="138" t="s">
        <v>92</v>
      </c>
      <c r="H286" s="138" t="s">
        <v>209</v>
      </c>
      <c r="I286" s="100"/>
    </row>
    <row r="287" spans="1:9" x14ac:dyDescent="0.2">
      <c r="A287" s="94">
        <v>2</v>
      </c>
      <c r="I287" s="100"/>
    </row>
    <row r="288" spans="1:9" x14ac:dyDescent="0.2">
      <c r="A288" s="94">
        <v>2</v>
      </c>
      <c r="B288" s="127"/>
      <c r="C288" s="129" t="s">
        <v>137</v>
      </c>
      <c r="D288" s="129"/>
      <c r="G288" s="124"/>
      <c r="H288" s="124"/>
      <c r="I288" s="100"/>
    </row>
    <row r="289" spans="1:9" x14ac:dyDescent="0.2">
      <c r="A289" s="94">
        <v>2</v>
      </c>
      <c r="B289" s="127"/>
      <c r="C289" s="129"/>
      <c r="D289" s="129"/>
      <c r="G289" s="124"/>
      <c r="H289" s="124"/>
      <c r="I289" s="100"/>
    </row>
    <row r="290" spans="1:9" ht="31.5" x14ac:dyDescent="0.2">
      <c r="A290" s="94">
        <v>2</v>
      </c>
      <c r="B290" s="127" t="s">
        <v>0</v>
      </c>
      <c r="C290" s="129" t="s">
        <v>199</v>
      </c>
      <c r="D290" s="129"/>
      <c r="E290" s="124" t="s">
        <v>9</v>
      </c>
      <c r="F290" s="124">
        <v>250</v>
      </c>
      <c r="G290" s="180"/>
      <c r="H290" s="124">
        <f>G290*F290</f>
        <v>0</v>
      </c>
      <c r="I290" s="100"/>
    </row>
    <row r="291" spans="1:9" x14ac:dyDescent="0.2">
      <c r="A291" s="94">
        <v>2</v>
      </c>
      <c r="B291" s="127"/>
      <c r="C291" s="129"/>
      <c r="D291" s="129"/>
      <c r="E291" s="124"/>
      <c r="G291" s="180"/>
      <c r="H291" s="124"/>
      <c r="I291" s="100"/>
    </row>
    <row r="292" spans="1:9" x14ac:dyDescent="0.2">
      <c r="A292" s="94">
        <v>2</v>
      </c>
      <c r="B292" s="127" t="s">
        <v>2</v>
      </c>
      <c r="C292" s="129" t="s">
        <v>138</v>
      </c>
      <c r="D292" s="129"/>
      <c r="E292" s="124" t="s">
        <v>9</v>
      </c>
      <c r="F292" s="124">
        <v>242</v>
      </c>
      <c r="G292" s="180"/>
      <c r="H292" s="124">
        <f t="shared" ref="H292:H300" si="7">G292*F292</f>
        <v>0</v>
      </c>
      <c r="I292" s="100"/>
    </row>
    <row r="293" spans="1:9" x14ac:dyDescent="0.2">
      <c r="A293" s="94">
        <v>2</v>
      </c>
      <c r="B293" s="127"/>
      <c r="C293" s="129"/>
      <c r="D293" s="129"/>
      <c r="E293" s="124"/>
      <c r="G293" s="180"/>
      <c r="H293" s="124"/>
      <c r="I293" s="100"/>
    </row>
    <row r="294" spans="1:9" x14ac:dyDescent="0.2">
      <c r="A294" s="94">
        <v>2</v>
      </c>
      <c r="B294" s="127" t="s">
        <v>4</v>
      </c>
      <c r="C294" s="129" t="s">
        <v>139</v>
      </c>
      <c r="D294" s="129"/>
      <c r="E294" s="124" t="s">
        <v>27</v>
      </c>
      <c r="F294" s="124">
        <v>2</v>
      </c>
      <c r="G294" s="180"/>
      <c r="H294" s="124">
        <f t="shared" si="7"/>
        <v>0</v>
      </c>
      <c r="I294" s="100"/>
    </row>
    <row r="295" spans="1:9" x14ac:dyDescent="0.2">
      <c r="A295" s="94">
        <v>2</v>
      </c>
      <c r="B295" s="127"/>
      <c r="C295" s="129"/>
      <c r="D295" s="129"/>
      <c r="E295" s="124"/>
      <c r="G295" s="180"/>
      <c r="H295" s="124"/>
      <c r="I295" s="100"/>
    </row>
    <row r="296" spans="1:9" ht="31.5" x14ac:dyDescent="0.2">
      <c r="A296" s="94">
        <v>2</v>
      </c>
      <c r="B296" s="127" t="s">
        <v>6</v>
      </c>
      <c r="C296" s="129" t="s">
        <v>140</v>
      </c>
      <c r="D296" s="129"/>
      <c r="E296" s="124" t="s">
        <v>10</v>
      </c>
      <c r="F296" s="124">
        <v>2</v>
      </c>
      <c r="G296" s="180"/>
      <c r="H296" s="124">
        <f t="shared" si="7"/>
        <v>0</v>
      </c>
      <c r="I296" s="100"/>
    </row>
    <row r="297" spans="1:9" x14ac:dyDescent="0.2">
      <c r="A297" s="94">
        <v>2</v>
      </c>
      <c r="B297" s="127"/>
      <c r="C297" s="129"/>
      <c r="D297" s="129"/>
      <c r="E297" s="124"/>
      <c r="G297" s="180"/>
      <c r="H297" s="124"/>
      <c r="I297" s="100"/>
    </row>
    <row r="298" spans="1:9" x14ac:dyDescent="0.2">
      <c r="A298" s="94">
        <v>2</v>
      </c>
      <c r="B298" s="127" t="s">
        <v>16</v>
      </c>
      <c r="C298" s="129" t="s">
        <v>141</v>
      </c>
      <c r="D298" s="129"/>
      <c r="E298" s="124" t="s">
        <v>9</v>
      </c>
      <c r="F298" s="124">
        <v>244</v>
      </c>
      <c r="G298" s="180"/>
      <c r="H298" s="124">
        <f t="shared" si="7"/>
        <v>0</v>
      </c>
      <c r="I298" s="100"/>
    </row>
    <row r="299" spans="1:9" x14ac:dyDescent="0.2">
      <c r="A299" s="94">
        <v>2</v>
      </c>
      <c r="B299" s="127"/>
      <c r="C299" s="129"/>
      <c r="D299" s="129"/>
      <c r="G299" s="180"/>
      <c r="H299" s="124"/>
      <c r="I299" s="100"/>
    </row>
    <row r="300" spans="1:9" x14ac:dyDescent="0.2">
      <c r="A300" s="94">
        <v>2</v>
      </c>
      <c r="B300" s="127" t="s">
        <v>77</v>
      </c>
      <c r="C300" s="129" t="s">
        <v>142</v>
      </c>
      <c r="D300" s="129"/>
      <c r="E300" s="124" t="s">
        <v>10</v>
      </c>
      <c r="F300" s="124">
        <v>5</v>
      </c>
      <c r="G300" s="180"/>
      <c r="H300" s="124">
        <f t="shared" si="7"/>
        <v>0</v>
      </c>
      <c r="I300" s="100"/>
    </row>
    <row r="301" spans="1:9" x14ac:dyDescent="0.2">
      <c r="A301" s="94">
        <v>2</v>
      </c>
      <c r="B301" s="127"/>
      <c r="C301" s="129"/>
      <c r="D301" s="129"/>
      <c r="E301" s="124"/>
      <c r="H301" s="124"/>
      <c r="I301" s="100"/>
    </row>
    <row r="302" spans="1:9" ht="31.5" x14ac:dyDescent="0.2">
      <c r="A302" s="94">
        <v>2</v>
      </c>
      <c r="B302" s="127" t="s">
        <v>116</v>
      </c>
      <c r="C302" s="129" t="s">
        <v>143</v>
      </c>
      <c r="D302" s="129"/>
      <c r="E302" s="124"/>
      <c r="H302" s="124"/>
      <c r="I302" s="100"/>
    </row>
    <row r="303" spans="1:9" ht="31.5" x14ac:dyDescent="0.2">
      <c r="A303" s="94">
        <v>2</v>
      </c>
      <c r="B303" s="127"/>
      <c r="C303" s="129" t="s">
        <v>144</v>
      </c>
      <c r="D303" s="129"/>
      <c r="E303" s="124"/>
      <c r="H303" s="124"/>
      <c r="I303" s="100"/>
    </row>
    <row r="304" spans="1:9" x14ac:dyDescent="0.2">
      <c r="A304" s="94">
        <v>2</v>
      </c>
      <c r="B304" s="127"/>
      <c r="C304" s="129" t="s">
        <v>145</v>
      </c>
      <c r="D304" s="129"/>
      <c r="E304" s="124"/>
      <c r="H304" s="124"/>
      <c r="I304" s="100"/>
    </row>
    <row r="305" spans="1:9" x14ac:dyDescent="0.2">
      <c r="A305" s="94">
        <v>2</v>
      </c>
      <c r="B305" s="127"/>
      <c r="C305" s="129" t="s">
        <v>200</v>
      </c>
      <c r="D305" s="129"/>
      <c r="E305" s="124"/>
      <c r="H305" s="124"/>
      <c r="I305" s="100"/>
    </row>
    <row r="306" spans="1:9" x14ac:dyDescent="0.2">
      <c r="A306" s="94">
        <v>2</v>
      </c>
      <c r="B306" s="127"/>
      <c r="C306" s="129" t="s">
        <v>147</v>
      </c>
      <c r="D306" s="129"/>
      <c r="E306" s="124"/>
      <c r="H306" s="124"/>
      <c r="I306" s="100"/>
    </row>
    <row r="307" spans="1:9" x14ac:dyDescent="0.2">
      <c r="A307" s="94">
        <v>2</v>
      </c>
      <c r="B307" s="127"/>
      <c r="C307" s="129" t="s">
        <v>148</v>
      </c>
      <c r="D307" s="129"/>
      <c r="E307" s="124"/>
      <c r="H307" s="124"/>
      <c r="I307" s="100"/>
    </row>
    <row r="308" spans="1:9" x14ac:dyDescent="0.2">
      <c r="A308" s="94">
        <v>2</v>
      </c>
      <c r="B308" s="127"/>
      <c r="C308" s="129" t="s">
        <v>149</v>
      </c>
      <c r="D308" s="129"/>
      <c r="E308" s="124"/>
      <c r="H308" s="124"/>
      <c r="I308" s="100"/>
    </row>
    <row r="309" spans="1:9" x14ac:dyDescent="0.2">
      <c r="A309" s="94">
        <v>2</v>
      </c>
      <c r="B309" s="127"/>
      <c r="C309" s="129" t="s">
        <v>150</v>
      </c>
      <c r="D309" s="129"/>
      <c r="E309" s="124"/>
      <c r="H309" s="124"/>
      <c r="I309" s="100"/>
    </row>
    <row r="310" spans="1:9" x14ac:dyDescent="0.2">
      <c r="A310" s="94">
        <v>2</v>
      </c>
      <c r="B310" s="127"/>
      <c r="C310" s="129" t="s">
        <v>151</v>
      </c>
      <c r="D310" s="129"/>
      <c r="E310" s="124"/>
      <c r="H310" s="124"/>
      <c r="I310" s="100"/>
    </row>
    <row r="311" spans="1:9" x14ac:dyDescent="0.2">
      <c r="A311" s="94">
        <v>2</v>
      </c>
      <c r="B311" s="127"/>
      <c r="C311" s="129" t="s">
        <v>152</v>
      </c>
      <c r="D311" s="129"/>
      <c r="E311" s="124" t="s">
        <v>10</v>
      </c>
      <c r="F311" s="124">
        <v>1</v>
      </c>
      <c r="G311" s="179"/>
      <c r="H311" s="124">
        <f>G311*F311</f>
        <v>0</v>
      </c>
      <c r="I311" s="100"/>
    </row>
    <row r="312" spans="1:9" x14ac:dyDescent="0.2">
      <c r="A312" s="94">
        <v>2</v>
      </c>
      <c r="B312" s="127"/>
      <c r="C312" s="129"/>
      <c r="D312" s="129"/>
      <c r="E312" s="124"/>
      <c r="G312" s="179"/>
      <c r="H312" s="124"/>
      <c r="I312" s="100"/>
    </row>
    <row r="313" spans="1:9" x14ac:dyDescent="0.2">
      <c r="A313" s="94">
        <v>2</v>
      </c>
      <c r="B313" s="127" t="s">
        <v>118</v>
      </c>
      <c r="C313" s="129" t="s">
        <v>153</v>
      </c>
      <c r="D313" s="129"/>
      <c r="E313" s="124" t="s">
        <v>10</v>
      </c>
      <c r="F313" s="124">
        <v>1</v>
      </c>
      <c r="G313" s="179"/>
      <c r="H313" s="124">
        <f t="shared" ref="H313:H332" si="8">G313*F313</f>
        <v>0</v>
      </c>
      <c r="I313" s="100"/>
    </row>
    <row r="314" spans="1:9" x14ac:dyDescent="0.2">
      <c r="A314" s="94">
        <v>2</v>
      </c>
      <c r="B314" s="127"/>
      <c r="C314" s="129"/>
      <c r="D314" s="129"/>
      <c r="G314" s="179"/>
      <c r="H314" s="124"/>
      <c r="I314" s="100"/>
    </row>
    <row r="315" spans="1:9" ht="31.5" x14ac:dyDescent="0.2">
      <c r="A315" s="94">
        <v>2</v>
      </c>
      <c r="B315" s="127" t="s">
        <v>119</v>
      </c>
      <c r="C315" s="129" t="s">
        <v>154</v>
      </c>
      <c r="D315" s="129"/>
      <c r="E315" s="124" t="s">
        <v>27</v>
      </c>
      <c r="F315" s="124">
        <v>1</v>
      </c>
      <c r="G315" s="179"/>
      <c r="H315" s="124">
        <f t="shared" si="8"/>
        <v>0</v>
      </c>
      <c r="I315" s="100"/>
    </row>
    <row r="316" spans="1:9" x14ac:dyDescent="0.2">
      <c r="A316" s="94">
        <v>2</v>
      </c>
      <c r="B316" s="127"/>
      <c r="C316" s="129"/>
      <c r="D316" s="129"/>
      <c r="E316" s="124"/>
      <c r="G316" s="179"/>
      <c r="H316" s="124"/>
      <c r="I316" s="100"/>
    </row>
    <row r="317" spans="1:9" ht="38.25" x14ac:dyDescent="0.2">
      <c r="A317" s="94">
        <v>2</v>
      </c>
      <c r="B317" s="127" t="s">
        <v>121</v>
      </c>
      <c r="C317" s="129" t="s">
        <v>155</v>
      </c>
      <c r="D317" s="129"/>
      <c r="E317" s="152" t="s">
        <v>156</v>
      </c>
      <c r="F317" s="124">
        <v>2</v>
      </c>
      <c r="G317" s="179"/>
      <c r="H317" s="124">
        <f t="shared" si="8"/>
        <v>0</v>
      </c>
      <c r="I317" s="100"/>
    </row>
    <row r="318" spans="1:9" x14ac:dyDescent="0.2">
      <c r="A318" s="94">
        <v>2</v>
      </c>
      <c r="B318" s="127"/>
      <c r="C318" s="129"/>
      <c r="D318" s="129"/>
      <c r="E318" s="124"/>
      <c r="G318" s="179"/>
      <c r="H318" s="124"/>
      <c r="I318" s="100"/>
    </row>
    <row r="319" spans="1:9" x14ac:dyDescent="0.2">
      <c r="A319" s="94">
        <v>2</v>
      </c>
      <c r="B319" s="127" t="s">
        <v>122</v>
      </c>
      <c r="C319" s="129" t="s">
        <v>157</v>
      </c>
      <c r="D319" s="129"/>
      <c r="E319" s="124" t="s">
        <v>10</v>
      </c>
      <c r="F319" s="124">
        <v>4</v>
      </c>
      <c r="G319" s="179"/>
      <c r="H319" s="124">
        <f t="shared" si="8"/>
        <v>0</v>
      </c>
      <c r="I319" s="100"/>
    </row>
    <row r="320" spans="1:9" x14ac:dyDescent="0.2">
      <c r="A320" s="94">
        <v>2</v>
      </c>
      <c r="B320" s="127"/>
      <c r="C320" s="129"/>
      <c r="D320" s="129"/>
      <c r="E320" s="124"/>
      <c r="G320" s="179"/>
      <c r="H320" s="124"/>
      <c r="I320" s="100"/>
    </row>
    <row r="321" spans="1:258" x14ac:dyDescent="0.2">
      <c r="A321" s="94">
        <v>2</v>
      </c>
      <c r="B321" s="127" t="s">
        <v>158</v>
      </c>
      <c r="C321" s="129" t="s">
        <v>201</v>
      </c>
      <c r="D321" s="129"/>
      <c r="E321" s="124" t="s">
        <v>10</v>
      </c>
      <c r="F321" s="124">
        <v>1</v>
      </c>
      <c r="G321" s="179"/>
      <c r="H321" s="124">
        <f t="shared" si="8"/>
        <v>0</v>
      </c>
      <c r="I321" s="100"/>
    </row>
    <row r="322" spans="1:258" x14ac:dyDescent="0.2">
      <c r="A322" s="94">
        <v>2</v>
      </c>
      <c r="B322" s="127"/>
      <c r="C322" s="129"/>
      <c r="D322" s="129"/>
      <c r="E322" s="124"/>
      <c r="G322" s="179"/>
      <c r="H322" s="124"/>
      <c r="I322" s="100"/>
    </row>
    <row r="323" spans="1:258" x14ac:dyDescent="0.2">
      <c r="A323" s="94">
        <v>2</v>
      </c>
      <c r="B323" s="127" t="s">
        <v>160</v>
      </c>
      <c r="C323" s="129" t="s">
        <v>161</v>
      </c>
      <c r="D323" s="129"/>
      <c r="E323" s="124" t="s">
        <v>27</v>
      </c>
      <c r="F323" s="124">
        <v>3</v>
      </c>
      <c r="G323" s="179"/>
      <c r="H323" s="124">
        <f t="shared" si="8"/>
        <v>0</v>
      </c>
      <c r="I323" s="100"/>
    </row>
    <row r="324" spans="1:258" x14ac:dyDescent="0.2">
      <c r="A324" s="94">
        <v>2</v>
      </c>
      <c r="B324" s="127"/>
      <c r="C324" s="129"/>
      <c r="D324" s="129"/>
      <c r="E324" s="124"/>
      <c r="G324" s="178"/>
      <c r="H324" s="124"/>
      <c r="I324" s="100"/>
    </row>
    <row r="325" spans="1:258" x14ac:dyDescent="0.2">
      <c r="A325" s="94">
        <v>2</v>
      </c>
      <c r="B325" s="127" t="s">
        <v>162</v>
      </c>
      <c r="C325" s="129" t="s">
        <v>163</v>
      </c>
      <c r="D325" s="129"/>
      <c r="E325" s="124" t="s">
        <v>27</v>
      </c>
      <c r="F325" s="124">
        <v>1</v>
      </c>
      <c r="G325" s="179"/>
      <c r="H325" s="124">
        <f t="shared" si="8"/>
        <v>0</v>
      </c>
      <c r="I325" s="100"/>
    </row>
    <row r="326" spans="1:258" x14ac:dyDescent="0.2">
      <c r="A326" s="94">
        <v>2</v>
      </c>
      <c r="B326" s="127"/>
      <c r="C326" s="129"/>
      <c r="D326" s="129"/>
      <c r="E326" s="124"/>
      <c r="G326" s="179"/>
      <c r="H326" s="124"/>
      <c r="I326" s="100"/>
    </row>
    <row r="327" spans="1:258" x14ac:dyDescent="0.2">
      <c r="A327" s="94">
        <v>2</v>
      </c>
      <c r="B327" s="127" t="s">
        <v>164</v>
      </c>
      <c r="C327" s="129" t="s">
        <v>202</v>
      </c>
      <c r="D327" s="129"/>
      <c r="E327" s="145" t="s">
        <v>166</v>
      </c>
      <c r="F327" s="149">
        <v>0.03</v>
      </c>
      <c r="G327" s="179"/>
      <c r="H327" s="124">
        <f t="shared" si="8"/>
        <v>0</v>
      </c>
      <c r="I327" s="100"/>
    </row>
    <row r="328" spans="1:258" x14ac:dyDescent="0.2">
      <c r="A328" s="94">
        <v>2</v>
      </c>
      <c r="B328" s="127"/>
      <c r="C328" s="129"/>
      <c r="D328" s="129"/>
      <c r="E328" s="124"/>
      <c r="G328" s="179"/>
      <c r="H328" s="124"/>
      <c r="I328" s="100"/>
    </row>
    <row r="329" spans="1:258" x14ac:dyDescent="0.2">
      <c r="A329" s="94">
        <v>2</v>
      </c>
      <c r="B329" s="127" t="s">
        <v>167</v>
      </c>
      <c r="C329" s="129" t="s">
        <v>168</v>
      </c>
      <c r="D329" s="129"/>
      <c r="E329" s="124"/>
      <c r="G329" s="179"/>
      <c r="H329" s="124"/>
      <c r="I329" s="100"/>
    </row>
    <row r="330" spans="1:258" x14ac:dyDescent="0.2">
      <c r="A330" s="94">
        <v>2</v>
      </c>
      <c r="B330" s="127"/>
      <c r="C330" s="129" t="s">
        <v>169</v>
      </c>
      <c r="D330" s="129"/>
      <c r="E330" s="124" t="s">
        <v>166</v>
      </c>
      <c r="F330" s="149">
        <v>0.05</v>
      </c>
      <c r="G330" s="179"/>
      <c r="H330" s="124">
        <f t="shared" si="8"/>
        <v>0</v>
      </c>
      <c r="I330" s="100"/>
    </row>
    <row r="331" spans="1:258" x14ac:dyDescent="0.2">
      <c r="A331" s="94">
        <v>2</v>
      </c>
      <c r="B331" s="127"/>
      <c r="C331" s="129"/>
      <c r="D331" s="129"/>
      <c r="G331" s="179"/>
      <c r="H331" s="124"/>
      <c r="I331" s="100"/>
    </row>
    <row r="332" spans="1:258" ht="38.25" x14ac:dyDescent="0.2">
      <c r="A332" s="94">
        <v>2</v>
      </c>
      <c r="B332" s="127" t="s">
        <v>170</v>
      </c>
      <c r="C332" s="129" t="s">
        <v>171</v>
      </c>
      <c r="D332" s="129"/>
      <c r="E332" s="152" t="s">
        <v>156</v>
      </c>
      <c r="F332" s="124">
        <v>2</v>
      </c>
      <c r="G332" s="179"/>
      <c r="H332" s="124">
        <f t="shared" si="8"/>
        <v>0</v>
      </c>
      <c r="I332" s="100"/>
    </row>
    <row r="333" spans="1:258" x14ac:dyDescent="0.2">
      <c r="A333" s="94">
        <v>2</v>
      </c>
      <c r="I333" s="100"/>
    </row>
    <row r="334" spans="1:258" x14ac:dyDescent="0.2">
      <c r="A334" s="94">
        <v>2</v>
      </c>
      <c r="B334" s="118" t="s">
        <v>427</v>
      </c>
      <c r="C334" s="119" t="s">
        <v>172</v>
      </c>
      <c r="D334" s="119"/>
      <c r="E334" s="120"/>
      <c r="F334" s="121"/>
      <c r="G334" s="122"/>
      <c r="H334" s="123">
        <f>SUM(H290:H333)</f>
        <v>0</v>
      </c>
      <c r="I334" s="100"/>
      <c r="J334" s="141"/>
      <c r="K334" s="142"/>
      <c r="L334" s="143"/>
      <c r="M334" s="143"/>
      <c r="N334" s="143"/>
      <c r="O334" s="144"/>
      <c r="P334" s="144"/>
      <c r="Q334" s="141"/>
      <c r="R334" s="142"/>
      <c r="S334" s="143"/>
      <c r="T334" s="143"/>
      <c r="U334" s="143"/>
      <c r="V334" s="144"/>
      <c r="W334" s="144"/>
      <c r="X334" s="141"/>
      <c r="Y334" s="142"/>
      <c r="Z334" s="143"/>
      <c r="AA334" s="143"/>
      <c r="AB334" s="143"/>
      <c r="AC334" s="144"/>
      <c r="AD334" s="144"/>
      <c r="AE334" s="141"/>
      <c r="AF334" s="142"/>
      <c r="AG334" s="143"/>
      <c r="AH334" s="143"/>
      <c r="AI334" s="143"/>
      <c r="AJ334" s="144"/>
      <c r="AK334" s="144"/>
      <c r="AL334" s="141"/>
      <c r="AM334" s="142"/>
      <c r="AN334" s="143"/>
      <c r="AO334" s="143"/>
      <c r="AP334" s="143"/>
      <c r="AQ334" s="144"/>
      <c r="AR334" s="144"/>
      <c r="AS334" s="141"/>
      <c r="AT334" s="142"/>
      <c r="AU334" s="143"/>
      <c r="AV334" s="143"/>
      <c r="AW334" s="143"/>
      <c r="AX334" s="144"/>
      <c r="AY334" s="144"/>
      <c r="AZ334" s="141"/>
      <c r="BA334" s="142"/>
      <c r="BB334" s="143"/>
      <c r="BC334" s="143"/>
      <c r="BD334" s="143"/>
      <c r="BE334" s="144"/>
      <c r="BF334" s="144"/>
      <c r="BG334" s="141"/>
      <c r="BH334" s="142"/>
      <c r="BI334" s="143"/>
      <c r="BJ334" s="143"/>
      <c r="BK334" s="143"/>
      <c r="BL334" s="144"/>
      <c r="BM334" s="144"/>
      <c r="BN334" s="141"/>
      <c r="BO334" s="142"/>
      <c r="BP334" s="143"/>
      <c r="BQ334" s="143"/>
      <c r="BR334" s="143"/>
      <c r="BS334" s="144"/>
      <c r="BT334" s="144"/>
      <c r="BU334" s="141"/>
      <c r="BV334" s="142"/>
      <c r="BW334" s="143"/>
      <c r="BX334" s="143"/>
      <c r="BY334" s="143"/>
      <c r="BZ334" s="144"/>
      <c r="CA334" s="144"/>
      <c r="CB334" s="141"/>
      <c r="CC334" s="142"/>
      <c r="CD334" s="143"/>
      <c r="CE334" s="143"/>
      <c r="CF334" s="143"/>
      <c r="CG334" s="144"/>
      <c r="CH334" s="144"/>
      <c r="CI334" s="141"/>
      <c r="CJ334" s="142"/>
      <c r="CK334" s="143"/>
      <c r="CL334" s="143"/>
      <c r="CM334" s="143"/>
      <c r="CN334" s="144"/>
      <c r="CO334" s="144"/>
      <c r="CP334" s="141"/>
      <c r="CQ334" s="142"/>
      <c r="CR334" s="143"/>
      <c r="CS334" s="143"/>
      <c r="CT334" s="143"/>
      <c r="CU334" s="144"/>
      <c r="CV334" s="144"/>
      <c r="CW334" s="141"/>
      <c r="CX334" s="142"/>
      <c r="CY334" s="143"/>
      <c r="CZ334" s="143"/>
      <c r="DA334" s="143"/>
      <c r="DB334" s="144"/>
      <c r="DC334" s="144"/>
      <c r="DD334" s="141"/>
      <c r="DE334" s="142"/>
      <c r="DF334" s="143"/>
      <c r="DG334" s="143"/>
      <c r="DH334" s="143"/>
      <c r="DI334" s="144"/>
      <c r="DJ334" s="144"/>
      <c r="DK334" s="141"/>
      <c r="DL334" s="142"/>
      <c r="DM334" s="143"/>
      <c r="DN334" s="143"/>
      <c r="DO334" s="143"/>
      <c r="DP334" s="144"/>
      <c r="DQ334" s="144"/>
      <c r="DR334" s="141"/>
      <c r="DS334" s="142"/>
      <c r="DT334" s="143"/>
      <c r="DU334" s="143"/>
      <c r="DV334" s="143"/>
      <c r="DW334" s="144"/>
      <c r="DX334" s="144"/>
      <c r="DY334" s="141"/>
      <c r="DZ334" s="142"/>
      <c r="EA334" s="143"/>
      <c r="EB334" s="143"/>
      <c r="EC334" s="143"/>
      <c r="ED334" s="144"/>
      <c r="EE334" s="144"/>
      <c r="EF334" s="141"/>
      <c r="EG334" s="142"/>
      <c r="EH334" s="143"/>
      <c r="EI334" s="143"/>
      <c r="EJ334" s="143"/>
      <c r="EK334" s="144"/>
      <c r="EL334" s="144"/>
      <c r="EM334" s="141"/>
      <c r="EN334" s="142"/>
      <c r="EO334" s="143"/>
      <c r="EP334" s="143"/>
      <c r="EQ334" s="143"/>
      <c r="ER334" s="144"/>
      <c r="ES334" s="144"/>
      <c r="ET334" s="141"/>
      <c r="EU334" s="142"/>
      <c r="EV334" s="143"/>
      <c r="EW334" s="143"/>
      <c r="EX334" s="143"/>
      <c r="EY334" s="144"/>
      <c r="EZ334" s="144"/>
      <c r="FA334" s="141"/>
      <c r="FB334" s="142"/>
      <c r="FC334" s="143"/>
      <c r="FD334" s="143"/>
      <c r="FE334" s="143"/>
      <c r="FF334" s="144"/>
      <c r="FG334" s="144"/>
      <c r="FH334" s="141"/>
      <c r="FI334" s="142"/>
      <c r="FJ334" s="143"/>
      <c r="FK334" s="143"/>
      <c r="FL334" s="143"/>
      <c r="FM334" s="144"/>
      <c r="FN334" s="144"/>
      <c r="FO334" s="141"/>
      <c r="FP334" s="142"/>
      <c r="FQ334" s="143"/>
      <c r="FR334" s="143"/>
      <c r="FS334" s="143"/>
      <c r="FT334" s="144"/>
      <c r="FU334" s="144"/>
      <c r="FV334" s="141"/>
      <c r="FW334" s="142"/>
      <c r="FX334" s="143"/>
      <c r="FY334" s="143"/>
      <c r="FZ334" s="143"/>
      <c r="GA334" s="144"/>
      <c r="GB334" s="144"/>
      <c r="GC334" s="141"/>
      <c r="GD334" s="142"/>
      <c r="GE334" s="143"/>
      <c r="GF334" s="143"/>
      <c r="GG334" s="143"/>
      <c r="GH334" s="144"/>
      <c r="GI334" s="144"/>
      <c r="GJ334" s="141"/>
      <c r="GK334" s="142"/>
      <c r="GL334" s="143"/>
      <c r="GM334" s="143"/>
      <c r="GN334" s="143"/>
      <c r="GO334" s="144"/>
      <c r="GP334" s="144"/>
      <c r="GQ334" s="141"/>
      <c r="GR334" s="142"/>
      <c r="GS334" s="143"/>
      <c r="GT334" s="143"/>
      <c r="GU334" s="143"/>
      <c r="GV334" s="144"/>
      <c r="GW334" s="144"/>
      <c r="GX334" s="141"/>
      <c r="GY334" s="142"/>
      <c r="GZ334" s="143"/>
      <c r="HA334" s="143"/>
      <c r="HB334" s="143"/>
      <c r="HC334" s="144"/>
      <c r="HD334" s="144"/>
      <c r="HE334" s="141"/>
      <c r="HF334" s="142"/>
      <c r="HG334" s="143"/>
      <c r="HH334" s="143"/>
      <c r="HI334" s="143"/>
      <c r="HJ334" s="144"/>
      <c r="HK334" s="144"/>
      <c r="HL334" s="141"/>
      <c r="HM334" s="142"/>
      <c r="HN334" s="143"/>
      <c r="HO334" s="143"/>
      <c r="HP334" s="143"/>
      <c r="HQ334" s="144"/>
      <c r="HR334" s="144"/>
      <c r="HS334" s="141"/>
      <c r="HT334" s="142"/>
      <c r="HU334" s="143"/>
      <c r="HV334" s="143"/>
      <c r="HW334" s="143"/>
      <c r="HX334" s="144"/>
      <c r="HY334" s="144"/>
      <c r="HZ334" s="141"/>
      <c r="IA334" s="142"/>
      <c r="IB334" s="143"/>
      <c r="IC334" s="143"/>
      <c r="ID334" s="143"/>
      <c r="IE334" s="144"/>
      <c r="IF334" s="144"/>
      <c r="IG334" s="141"/>
      <c r="IH334" s="142"/>
      <c r="II334" s="143"/>
      <c r="IJ334" s="143"/>
      <c r="IK334" s="143"/>
      <c r="IL334" s="144"/>
      <c r="IM334" s="144"/>
      <c r="IN334" s="141"/>
      <c r="IO334" s="142"/>
      <c r="IP334" s="143"/>
      <c r="IQ334" s="143"/>
      <c r="IR334" s="143"/>
      <c r="IS334" s="144"/>
      <c r="IT334" s="144"/>
      <c r="IU334" s="141"/>
      <c r="IV334" s="142"/>
      <c r="IW334" s="143"/>
      <c r="IX334" s="143"/>
    </row>
    <row r="335" spans="1:258" x14ac:dyDescent="0.2">
      <c r="A335" s="94">
        <v>2</v>
      </c>
      <c r="C335" s="96"/>
      <c r="D335" s="96"/>
      <c r="G335" s="96"/>
      <c r="H335" s="150"/>
      <c r="I335" s="100"/>
    </row>
    <row r="336" spans="1:258" ht="31.5" x14ac:dyDescent="0.2">
      <c r="A336" s="94">
        <v>2</v>
      </c>
      <c r="B336" s="97" t="s">
        <v>99</v>
      </c>
      <c r="C336" s="105" t="s">
        <v>453</v>
      </c>
      <c r="D336" s="96"/>
      <c r="E336" s="102" t="s">
        <v>90</v>
      </c>
      <c r="F336" s="153" t="s">
        <v>91</v>
      </c>
      <c r="G336" s="138" t="s">
        <v>92</v>
      </c>
      <c r="H336" s="154" t="s">
        <v>209</v>
      </c>
      <c r="I336" s="100"/>
    </row>
    <row r="337" spans="1:9" x14ac:dyDescent="0.2">
      <c r="A337" s="94">
        <v>2</v>
      </c>
      <c r="C337" s="96"/>
      <c r="D337" s="96"/>
      <c r="E337" s="98"/>
      <c r="F337" s="98"/>
      <c r="I337" s="100"/>
    </row>
    <row r="338" spans="1:9" x14ac:dyDescent="0.2">
      <c r="A338" s="94">
        <v>2</v>
      </c>
      <c r="B338" s="127"/>
      <c r="C338" s="129" t="s">
        <v>173</v>
      </c>
      <c r="D338" s="129"/>
      <c r="G338" s="124"/>
      <c r="H338" s="127"/>
    </row>
    <row r="339" spans="1:9" x14ac:dyDescent="0.2">
      <c r="A339" s="94">
        <v>2</v>
      </c>
      <c r="B339" s="127"/>
      <c r="C339" s="129"/>
      <c r="D339" s="129"/>
      <c r="G339" s="124"/>
      <c r="H339" s="127"/>
    </row>
    <row r="340" spans="1:9" ht="31.5" x14ac:dyDescent="0.2">
      <c r="A340" s="94">
        <v>2</v>
      </c>
      <c r="B340" s="127" t="s">
        <v>0</v>
      </c>
      <c r="C340" s="129" t="s">
        <v>203</v>
      </c>
      <c r="D340" s="129"/>
      <c r="G340" s="124"/>
      <c r="H340" s="127"/>
    </row>
    <row r="341" spans="1:9" x14ac:dyDescent="0.2">
      <c r="A341" s="94">
        <v>2</v>
      </c>
      <c r="B341" s="127"/>
      <c r="C341" s="129" t="s">
        <v>204</v>
      </c>
      <c r="D341" s="129"/>
      <c r="G341" s="124"/>
      <c r="H341" s="127"/>
    </row>
    <row r="342" spans="1:9" x14ac:dyDescent="0.2">
      <c r="A342" s="94">
        <v>2</v>
      </c>
      <c r="B342" s="127"/>
      <c r="C342" s="129" t="s">
        <v>176</v>
      </c>
      <c r="D342" s="129"/>
      <c r="E342" s="124" t="s">
        <v>10</v>
      </c>
      <c r="F342" s="124">
        <v>1</v>
      </c>
      <c r="H342" s="127"/>
    </row>
    <row r="343" spans="1:9" x14ac:dyDescent="0.2">
      <c r="A343" s="94">
        <v>2</v>
      </c>
      <c r="B343" s="127"/>
      <c r="C343" s="129" t="s">
        <v>205</v>
      </c>
      <c r="D343" s="129"/>
      <c r="E343" s="124" t="s">
        <v>10</v>
      </c>
      <c r="F343" s="124">
        <v>1</v>
      </c>
      <c r="H343" s="127"/>
    </row>
    <row r="344" spans="1:9" x14ac:dyDescent="0.2">
      <c r="A344" s="94">
        <v>2</v>
      </c>
      <c r="B344" s="127"/>
      <c r="C344" s="129" t="s">
        <v>178</v>
      </c>
      <c r="D344" s="129"/>
      <c r="E344" s="124" t="s">
        <v>10</v>
      </c>
      <c r="F344" s="124">
        <v>4</v>
      </c>
      <c r="H344" s="127"/>
    </row>
    <row r="345" spans="1:9" x14ac:dyDescent="0.2">
      <c r="A345" s="94">
        <v>2</v>
      </c>
      <c r="B345" s="127"/>
      <c r="C345" s="129" t="s">
        <v>179</v>
      </c>
      <c r="D345" s="129"/>
      <c r="E345" s="124" t="s">
        <v>10</v>
      </c>
      <c r="F345" s="124">
        <v>1</v>
      </c>
      <c r="H345" s="127"/>
    </row>
    <row r="346" spans="1:9" x14ac:dyDescent="0.2">
      <c r="A346" s="94">
        <v>2</v>
      </c>
      <c r="B346" s="127"/>
      <c r="C346" s="129" t="s">
        <v>180</v>
      </c>
      <c r="D346" s="129"/>
      <c r="E346" s="124" t="s">
        <v>10</v>
      </c>
      <c r="F346" s="124">
        <v>2</v>
      </c>
      <c r="H346" s="127"/>
    </row>
    <row r="347" spans="1:9" x14ac:dyDescent="0.2">
      <c r="A347" s="94">
        <v>2</v>
      </c>
      <c r="B347" s="127"/>
      <c r="C347" s="129" t="s">
        <v>181</v>
      </c>
      <c r="D347" s="129"/>
      <c r="E347" s="124" t="s">
        <v>10</v>
      </c>
      <c r="F347" s="124">
        <v>3</v>
      </c>
      <c r="H347" s="127"/>
    </row>
    <row r="348" spans="1:9" x14ac:dyDescent="0.2">
      <c r="A348" s="94">
        <v>2</v>
      </c>
      <c r="B348" s="127"/>
      <c r="C348" s="129" t="s">
        <v>182</v>
      </c>
      <c r="D348" s="129"/>
      <c r="E348" s="124" t="s">
        <v>10</v>
      </c>
      <c r="F348" s="124">
        <v>1</v>
      </c>
      <c r="H348" s="127"/>
    </row>
    <row r="349" spans="1:9" x14ac:dyDescent="0.2">
      <c r="A349" s="94">
        <v>2</v>
      </c>
      <c r="B349" s="127"/>
      <c r="C349" s="129" t="s">
        <v>183</v>
      </c>
      <c r="D349" s="129"/>
      <c r="E349" s="124" t="s">
        <v>10</v>
      </c>
      <c r="F349" s="124">
        <v>1</v>
      </c>
      <c r="H349" s="127"/>
    </row>
    <row r="350" spans="1:9" x14ac:dyDescent="0.2">
      <c r="A350" s="94">
        <v>2</v>
      </c>
      <c r="B350" s="127"/>
      <c r="C350" s="129" t="s">
        <v>454</v>
      </c>
      <c r="D350" s="129"/>
      <c r="E350" s="124" t="s">
        <v>10</v>
      </c>
      <c r="F350" s="124">
        <v>1</v>
      </c>
      <c r="H350" s="127"/>
    </row>
    <row r="351" spans="1:9" ht="37.5" customHeight="1" x14ac:dyDescent="0.2">
      <c r="A351" s="94">
        <v>2</v>
      </c>
      <c r="B351" s="127"/>
      <c r="C351" s="129" t="s">
        <v>184</v>
      </c>
      <c r="D351" s="129"/>
      <c r="E351" s="124"/>
      <c r="H351" s="127"/>
    </row>
    <row r="352" spans="1:9" x14ac:dyDescent="0.2">
      <c r="A352" s="94">
        <v>2</v>
      </c>
      <c r="B352" s="127"/>
      <c r="C352" s="129" t="s">
        <v>185</v>
      </c>
      <c r="D352" s="129"/>
      <c r="E352" s="124" t="s">
        <v>186</v>
      </c>
      <c r="F352" s="124">
        <v>1</v>
      </c>
      <c r="G352" s="177"/>
      <c r="H352" s="169">
        <f>G352*F352</f>
        <v>0</v>
      </c>
    </row>
    <row r="353" spans="1:8" x14ac:dyDescent="0.2">
      <c r="A353" s="94">
        <v>2</v>
      </c>
      <c r="B353" s="127"/>
      <c r="C353" s="129"/>
      <c r="D353" s="129"/>
      <c r="E353" s="101"/>
      <c r="F353" s="101"/>
      <c r="G353" s="177"/>
      <c r="H353" s="169"/>
    </row>
    <row r="354" spans="1:8" x14ac:dyDescent="0.2">
      <c r="A354" s="94">
        <v>2</v>
      </c>
      <c r="B354" s="127" t="s">
        <v>2</v>
      </c>
      <c r="C354" s="129" t="s">
        <v>206</v>
      </c>
      <c r="D354" s="129"/>
      <c r="E354" s="124" t="s">
        <v>186</v>
      </c>
      <c r="F354" s="124">
        <v>1</v>
      </c>
      <c r="G354" s="177"/>
      <c r="H354" s="169">
        <f t="shared" ref="H354:H372" si="9">G354*F354</f>
        <v>0</v>
      </c>
    </row>
    <row r="355" spans="1:8" x14ac:dyDescent="0.2">
      <c r="A355" s="94">
        <v>2</v>
      </c>
      <c r="B355" s="127"/>
      <c r="C355" s="129"/>
      <c r="D355" s="129"/>
      <c r="E355" s="124"/>
      <c r="G355" s="177"/>
      <c r="H355" s="169"/>
    </row>
    <row r="356" spans="1:8" ht="18" x14ac:dyDescent="0.2">
      <c r="A356" s="94">
        <v>2</v>
      </c>
      <c r="B356" s="127" t="s">
        <v>4</v>
      </c>
      <c r="C356" s="129" t="s">
        <v>207</v>
      </c>
      <c r="D356" s="129"/>
      <c r="E356" s="124" t="s">
        <v>9</v>
      </c>
      <c r="F356" s="124">
        <v>6</v>
      </c>
      <c r="G356" s="177"/>
      <c r="H356" s="169">
        <f t="shared" si="9"/>
        <v>0</v>
      </c>
    </row>
    <row r="357" spans="1:8" x14ac:dyDescent="0.2">
      <c r="A357" s="94">
        <v>2</v>
      </c>
      <c r="B357" s="127"/>
      <c r="C357" s="129"/>
      <c r="D357" s="129"/>
      <c r="E357" s="124"/>
      <c r="G357" s="177"/>
      <c r="H357" s="169"/>
    </row>
    <row r="358" spans="1:8" ht="18" x14ac:dyDescent="0.2">
      <c r="A358" s="94">
        <v>2</v>
      </c>
      <c r="B358" s="127" t="s">
        <v>6</v>
      </c>
      <c r="C358" s="129" t="s">
        <v>189</v>
      </c>
      <c r="D358" s="129"/>
      <c r="E358" s="124" t="s">
        <v>9</v>
      </c>
      <c r="F358" s="124">
        <v>4</v>
      </c>
      <c r="G358" s="177"/>
      <c r="H358" s="169">
        <f t="shared" si="9"/>
        <v>0</v>
      </c>
    </row>
    <row r="359" spans="1:8" x14ac:dyDescent="0.2">
      <c r="A359" s="94">
        <v>2</v>
      </c>
      <c r="B359" s="127"/>
      <c r="C359" s="129"/>
      <c r="D359" s="129"/>
      <c r="E359" s="124"/>
      <c r="G359" s="177"/>
      <c r="H359" s="169"/>
    </row>
    <row r="360" spans="1:8" ht="18" x14ac:dyDescent="0.2">
      <c r="A360" s="94">
        <v>2</v>
      </c>
      <c r="B360" s="127" t="s">
        <v>16</v>
      </c>
      <c r="C360" s="129" t="s">
        <v>190</v>
      </c>
      <c r="D360" s="129"/>
      <c r="E360" s="124" t="s">
        <v>9</v>
      </c>
      <c r="F360" s="124">
        <v>25</v>
      </c>
      <c r="G360" s="177"/>
      <c r="H360" s="169">
        <f t="shared" si="9"/>
        <v>0</v>
      </c>
    </row>
    <row r="361" spans="1:8" x14ac:dyDescent="0.2">
      <c r="A361" s="94">
        <v>2</v>
      </c>
      <c r="B361" s="127"/>
      <c r="C361" s="129"/>
      <c r="D361" s="129"/>
      <c r="E361" s="124"/>
      <c r="G361" s="177"/>
      <c r="H361" s="169"/>
    </row>
    <row r="362" spans="1:8" x14ac:dyDescent="0.2">
      <c r="A362" s="94">
        <v>2</v>
      </c>
      <c r="B362" s="127" t="s">
        <v>77</v>
      </c>
      <c r="C362" s="129" t="s">
        <v>191</v>
      </c>
      <c r="D362" s="129"/>
      <c r="E362" s="124" t="s">
        <v>10</v>
      </c>
      <c r="F362" s="124">
        <v>1</v>
      </c>
      <c r="G362" s="177"/>
      <c r="H362" s="169">
        <f t="shared" si="9"/>
        <v>0</v>
      </c>
    </row>
    <row r="363" spans="1:8" x14ac:dyDescent="0.2">
      <c r="A363" s="94">
        <v>2</v>
      </c>
      <c r="B363" s="127"/>
      <c r="C363" s="129"/>
      <c r="D363" s="129"/>
      <c r="E363" s="124"/>
      <c r="G363" s="177"/>
      <c r="H363" s="169"/>
    </row>
    <row r="364" spans="1:8" x14ac:dyDescent="0.2">
      <c r="A364" s="94">
        <v>2</v>
      </c>
      <c r="B364" s="127" t="s">
        <v>116</v>
      </c>
      <c r="C364" s="129" t="s">
        <v>192</v>
      </c>
      <c r="D364" s="129"/>
      <c r="E364" s="124" t="s">
        <v>9</v>
      </c>
      <c r="F364" s="124">
        <v>14</v>
      </c>
      <c r="G364" s="177"/>
      <c r="H364" s="169">
        <f t="shared" si="9"/>
        <v>0</v>
      </c>
    </row>
    <row r="365" spans="1:8" x14ac:dyDescent="0.2">
      <c r="A365" s="94">
        <v>2</v>
      </c>
      <c r="B365" s="127"/>
      <c r="C365" s="129"/>
      <c r="D365" s="129"/>
      <c r="E365" s="124"/>
      <c r="G365" s="177"/>
      <c r="H365" s="169"/>
    </row>
    <row r="366" spans="1:8" x14ac:dyDescent="0.2">
      <c r="A366" s="94">
        <v>2</v>
      </c>
      <c r="B366" s="127" t="s">
        <v>118</v>
      </c>
      <c r="C366" s="129" t="s">
        <v>194</v>
      </c>
      <c r="D366" s="129"/>
      <c r="E366" s="124" t="s">
        <v>9</v>
      </c>
      <c r="F366" s="124">
        <v>8</v>
      </c>
      <c r="G366" s="177"/>
      <c r="H366" s="169">
        <f t="shared" si="9"/>
        <v>0</v>
      </c>
    </row>
    <row r="367" spans="1:8" x14ac:dyDescent="0.2">
      <c r="A367" s="94">
        <v>2</v>
      </c>
      <c r="B367" s="127"/>
      <c r="C367" s="129"/>
      <c r="D367" s="129"/>
      <c r="E367" s="124"/>
      <c r="G367" s="177"/>
      <c r="H367" s="169"/>
    </row>
    <row r="368" spans="1:8" x14ac:dyDescent="0.2">
      <c r="A368" s="94">
        <v>2</v>
      </c>
      <c r="B368" s="127" t="s">
        <v>119</v>
      </c>
      <c r="C368" s="129" t="s">
        <v>165</v>
      </c>
      <c r="D368" s="129"/>
      <c r="E368" s="124" t="s">
        <v>166</v>
      </c>
      <c r="F368" s="149">
        <v>0.05</v>
      </c>
      <c r="G368" s="177"/>
      <c r="H368" s="169">
        <f t="shared" si="9"/>
        <v>0</v>
      </c>
    </row>
    <row r="369" spans="1:258" x14ac:dyDescent="0.2">
      <c r="A369" s="94">
        <v>2</v>
      </c>
      <c r="B369" s="127"/>
      <c r="C369" s="129"/>
      <c r="D369" s="129"/>
      <c r="E369" s="124"/>
      <c r="G369" s="177"/>
      <c r="H369" s="169"/>
    </row>
    <row r="370" spans="1:258" x14ac:dyDescent="0.2">
      <c r="A370" s="94">
        <v>2</v>
      </c>
      <c r="B370" s="127" t="s">
        <v>121</v>
      </c>
      <c r="C370" s="129" t="s">
        <v>196</v>
      </c>
      <c r="D370" s="129"/>
      <c r="E370" s="124" t="s">
        <v>27</v>
      </c>
      <c r="F370" s="124">
        <v>1</v>
      </c>
      <c r="G370" s="177"/>
      <c r="H370" s="169">
        <f t="shared" si="9"/>
        <v>0</v>
      </c>
    </row>
    <row r="371" spans="1:258" x14ac:dyDescent="0.2">
      <c r="A371" s="94">
        <v>2</v>
      </c>
      <c r="B371" s="127"/>
      <c r="C371" s="129"/>
      <c r="D371" s="129"/>
      <c r="E371" s="124"/>
      <c r="G371" s="177"/>
      <c r="H371" s="169"/>
    </row>
    <row r="372" spans="1:258" x14ac:dyDescent="0.2">
      <c r="A372" s="94">
        <v>2</v>
      </c>
      <c r="B372" s="127" t="s">
        <v>122</v>
      </c>
      <c r="C372" s="129" t="s">
        <v>197</v>
      </c>
      <c r="D372" s="129"/>
      <c r="E372" s="124" t="s">
        <v>27</v>
      </c>
      <c r="F372" s="124">
        <v>1</v>
      </c>
      <c r="G372" s="177"/>
      <c r="H372" s="169">
        <f t="shared" si="9"/>
        <v>0</v>
      </c>
    </row>
    <row r="373" spans="1:258" x14ac:dyDescent="0.2">
      <c r="B373" s="127"/>
      <c r="C373" s="129"/>
      <c r="D373" s="129"/>
      <c r="E373" s="124"/>
      <c r="G373" s="124"/>
      <c r="H373" s="124"/>
    </row>
    <row r="374" spans="1:258" x14ac:dyDescent="0.2">
      <c r="A374" s="94">
        <v>2</v>
      </c>
      <c r="B374" s="155" t="s">
        <v>427</v>
      </c>
      <c r="C374" s="119" t="s">
        <v>208</v>
      </c>
      <c r="D374" s="119"/>
      <c r="E374" s="120"/>
      <c r="F374" s="121"/>
      <c r="G374" s="122"/>
      <c r="H374" s="123">
        <f>SUM(H352:H373)</f>
        <v>0</v>
      </c>
      <c r="I374" s="100"/>
      <c r="J374" s="141"/>
      <c r="K374" s="142"/>
      <c r="L374" s="143"/>
      <c r="M374" s="143"/>
      <c r="N374" s="143"/>
      <c r="O374" s="144"/>
      <c r="P374" s="144"/>
      <c r="Q374" s="141"/>
      <c r="R374" s="142"/>
      <c r="S374" s="143"/>
      <c r="T374" s="143"/>
      <c r="U374" s="143"/>
      <c r="V374" s="144"/>
      <c r="W374" s="144"/>
      <c r="X374" s="141"/>
      <c r="Y374" s="142"/>
      <c r="Z374" s="143"/>
      <c r="AA374" s="143"/>
      <c r="AB374" s="143"/>
      <c r="AC374" s="144"/>
      <c r="AD374" s="144"/>
      <c r="AE374" s="141"/>
      <c r="AF374" s="142"/>
      <c r="AG374" s="143"/>
      <c r="AH374" s="143"/>
      <c r="AI374" s="143"/>
      <c r="AJ374" s="144"/>
      <c r="AK374" s="144"/>
      <c r="AL374" s="141"/>
      <c r="AM374" s="142"/>
      <c r="AN374" s="143"/>
      <c r="AO374" s="143"/>
      <c r="AP374" s="143"/>
      <c r="AQ374" s="144"/>
      <c r="AR374" s="144"/>
      <c r="AS374" s="141"/>
      <c r="AT374" s="142"/>
      <c r="AU374" s="143"/>
      <c r="AV374" s="143"/>
      <c r="AW374" s="143"/>
      <c r="AX374" s="144"/>
      <c r="AY374" s="144"/>
      <c r="AZ374" s="141"/>
      <c r="BA374" s="142"/>
      <c r="BB374" s="143"/>
      <c r="BC374" s="143"/>
      <c r="BD374" s="143"/>
      <c r="BE374" s="144"/>
      <c r="BF374" s="144"/>
      <c r="BG374" s="141"/>
      <c r="BH374" s="142"/>
      <c r="BI374" s="143"/>
      <c r="BJ374" s="143"/>
      <c r="BK374" s="143"/>
      <c r="BL374" s="144"/>
      <c r="BM374" s="144"/>
      <c r="BN374" s="141"/>
      <c r="BO374" s="142"/>
      <c r="BP374" s="143"/>
      <c r="BQ374" s="143"/>
      <c r="BR374" s="143"/>
      <c r="BS374" s="144"/>
      <c r="BT374" s="144"/>
      <c r="BU374" s="141"/>
      <c r="BV374" s="142"/>
      <c r="BW374" s="143"/>
      <c r="BX374" s="143"/>
      <c r="BY374" s="143"/>
      <c r="BZ374" s="144"/>
      <c r="CA374" s="144"/>
      <c r="CB374" s="141"/>
      <c r="CC374" s="142"/>
      <c r="CD374" s="143"/>
      <c r="CE374" s="143"/>
      <c r="CF374" s="143"/>
      <c r="CG374" s="144"/>
      <c r="CH374" s="144"/>
      <c r="CI374" s="141"/>
      <c r="CJ374" s="142"/>
      <c r="CK374" s="143"/>
      <c r="CL374" s="143"/>
      <c r="CM374" s="143"/>
      <c r="CN374" s="144"/>
      <c r="CO374" s="144"/>
      <c r="CP374" s="141"/>
      <c r="CQ374" s="142"/>
      <c r="CR374" s="143"/>
      <c r="CS374" s="143"/>
      <c r="CT374" s="143"/>
      <c r="CU374" s="144"/>
      <c r="CV374" s="144"/>
      <c r="CW374" s="141"/>
      <c r="CX374" s="142"/>
      <c r="CY374" s="143"/>
      <c r="CZ374" s="143"/>
      <c r="DA374" s="143"/>
      <c r="DB374" s="144"/>
      <c r="DC374" s="144"/>
      <c r="DD374" s="141"/>
      <c r="DE374" s="142"/>
      <c r="DF374" s="143"/>
      <c r="DG374" s="143"/>
      <c r="DH374" s="143"/>
      <c r="DI374" s="144"/>
      <c r="DJ374" s="144"/>
      <c r="DK374" s="141"/>
      <c r="DL374" s="142"/>
      <c r="DM374" s="143"/>
      <c r="DN374" s="143"/>
      <c r="DO374" s="143"/>
      <c r="DP374" s="144"/>
      <c r="DQ374" s="144"/>
      <c r="DR374" s="141"/>
      <c r="DS374" s="142"/>
      <c r="DT374" s="143"/>
      <c r="DU374" s="143"/>
      <c r="DV374" s="143"/>
      <c r="DW374" s="144"/>
      <c r="DX374" s="144"/>
      <c r="DY374" s="141"/>
      <c r="DZ374" s="142"/>
      <c r="EA374" s="143"/>
      <c r="EB374" s="143"/>
      <c r="EC374" s="143"/>
      <c r="ED374" s="144"/>
      <c r="EE374" s="144"/>
      <c r="EF374" s="141"/>
      <c r="EG374" s="142"/>
      <c r="EH374" s="143"/>
      <c r="EI374" s="143"/>
      <c r="EJ374" s="143"/>
      <c r="EK374" s="144"/>
      <c r="EL374" s="144"/>
      <c r="EM374" s="141"/>
      <c r="EN374" s="142"/>
      <c r="EO374" s="143"/>
      <c r="EP374" s="143"/>
      <c r="EQ374" s="143"/>
      <c r="ER374" s="144"/>
      <c r="ES374" s="144"/>
      <c r="ET374" s="141"/>
      <c r="EU374" s="142"/>
      <c r="EV374" s="143"/>
      <c r="EW374" s="143"/>
      <c r="EX374" s="143"/>
      <c r="EY374" s="144"/>
      <c r="EZ374" s="144"/>
      <c r="FA374" s="141"/>
      <c r="FB374" s="142"/>
      <c r="FC374" s="143"/>
      <c r="FD374" s="143"/>
      <c r="FE374" s="143"/>
      <c r="FF374" s="144"/>
      <c r="FG374" s="144"/>
      <c r="FH374" s="141"/>
      <c r="FI374" s="142"/>
      <c r="FJ374" s="143"/>
      <c r="FK374" s="143"/>
      <c r="FL374" s="143"/>
      <c r="FM374" s="144"/>
      <c r="FN374" s="144"/>
      <c r="FO374" s="141"/>
      <c r="FP374" s="142"/>
      <c r="FQ374" s="143"/>
      <c r="FR374" s="143"/>
      <c r="FS374" s="143"/>
      <c r="FT374" s="144"/>
      <c r="FU374" s="144"/>
      <c r="FV374" s="141"/>
      <c r="FW374" s="142"/>
      <c r="FX374" s="143"/>
      <c r="FY374" s="143"/>
      <c r="FZ374" s="143"/>
      <c r="GA374" s="144"/>
      <c r="GB374" s="144"/>
      <c r="GC374" s="141"/>
      <c r="GD374" s="142"/>
      <c r="GE374" s="143"/>
      <c r="GF374" s="143"/>
      <c r="GG374" s="143"/>
      <c r="GH374" s="144"/>
      <c r="GI374" s="144"/>
      <c r="GJ374" s="141"/>
      <c r="GK374" s="142"/>
      <c r="GL374" s="143"/>
      <c r="GM374" s="143"/>
      <c r="GN374" s="143"/>
      <c r="GO374" s="144"/>
      <c r="GP374" s="144"/>
      <c r="GQ374" s="141"/>
      <c r="GR374" s="142"/>
      <c r="GS374" s="143"/>
      <c r="GT374" s="143"/>
      <c r="GU374" s="143"/>
      <c r="GV374" s="144"/>
      <c r="GW374" s="144"/>
      <c r="GX374" s="141"/>
      <c r="GY374" s="142"/>
      <c r="GZ374" s="143"/>
      <c r="HA374" s="143"/>
      <c r="HB374" s="143"/>
      <c r="HC374" s="144"/>
      <c r="HD374" s="144"/>
      <c r="HE374" s="141"/>
      <c r="HF374" s="142"/>
      <c r="HG374" s="143"/>
      <c r="HH374" s="143"/>
      <c r="HI374" s="143"/>
      <c r="HJ374" s="144"/>
      <c r="HK374" s="144"/>
      <c r="HL374" s="141"/>
      <c r="HM374" s="142"/>
      <c r="HN374" s="143"/>
      <c r="HO374" s="143"/>
      <c r="HP374" s="143"/>
      <c r="HQ374" s="144"/>
      <c r="HR374" s="144"/>
      <c r="HS374" s="141"/>
      <c r="HT374" s="142"/>
      <c r="HU374" s="143"/>
      <c r="HV374" s="143"/>
      <c r="HW374" s="143"/>
      <c r="HX374" s="144"/>
      <c r="HY374" s="144"/>
      <c r="HZ374" s="141"/>
      <c r="IA374" s="142"/>
      <c r="IB374" s="143"/>
      <c r="IC374" s="143"/>
      <c r="ID374" s="143"/>
      <c r="IE374" s="144"/>
      <c r="IF374" s="144"/>
      <c r="IG374" s="141"/>
      <c r="IH374" s="142"/>
      <c r="II374" s="143"/>
      <c r="IJ374" s="143"/>
      <c r="IK374" s="143"/>
      <c r="IL374" s="144"/>
      <c r="IM374" s="144"/>
      <c r="IN374" s="141"/>
      <c r="IO374" s="142"/>
      <c r="IP374" s="143"/>
      <c r="IQ374" s="143"/>
      <c r="IR374" s="143"/>
      <c r="IS374" s="144"/>
      <c r="IT374" s="144"/>
      <c r="IU374" s="141"/>
      <c r="IV374" s="142"/>
      <c r="IW374" s="143"/>
      <c r="IX374" s="143"/>
    </row>
    <row r="377" spans="1:258" ht="31.5" x14ac:dyDescent="0.2">
      <c r="A377" s="94">
        <v>3</v>
      </c>
      <c r="B377" s="97" t="s">
        <v>4</v>
      </c>
      <c r="C377" s="116" t="s">
        <v>455</v>
      </c>
      <c r="D377" s="115"/>
      <c r="E377" s="102" t="s">
        <v>90</v>
      </c>
      <c r="F377" s="103" t="s">
        <v>91</v>
      </c>
      <c r="G377" s="138" t="s">
        <v>92</v>
      </c>
      <c r="H377" s="138" t="s">
        <v>209</v>
      </c>
    </row>
    <row r="378" spans="1:258" x14ac:dyDescent="0.2">
      <c r="A378" s="94">
        <v>3</v>
      </c>
    </row>
    <row r="379" spans="1:258" x14ac:dyDescent="0.2">
      <c r="A379" s="94">
        <v>3</v>
      </c>
      <c r="B379" s="95" t="s">
        <v>93</v>
      </c>
      <c r="C379" s="96" t="s">
        <v>94</v>
      </c>
      <c r="D379" s="96"/>
    </row>
    <row r="380" spans="1:258" x14ac:dyDescent="0.2">
      <c r="A380" s="94">
        <v>3</v>
      </c>
      <c r="C380" s="108" t="s">
        <v>102</v>
      </c>
    </row>
    <row r="381" spans="1:258" x14ac:dyDescent="0.2">
      <c r="A381" s="94">
        <v>3</v>
      </c>
      <c r="B381" s="97" t="s">
        <v>103</v>
      </c>
      <c r="C381" s="96" t="s">
        <v>104</v>
      </c>
      <c r="D381" s="96"/>
    </row>
    <row r="382" spans="1:258" x14ac:dyDescent="0.2">
      <c r="A382" s="94">
        <v>3</v>
      </c>
    </row>
    <row r="383" spans="1:258" x14ac:dyDescent="0.2">
      <c r="A383" s="94">
        <v>3</v>
      </c>
      <c r="C383" s="108" t="s">
        <v>137</v>
      </c>
    </row>
    <row r="384" spans="1:258" x14ac:dyDescent="0.2">
      <c r="A384" s="94">
        <v>3</v>
      </c>
    </row>
    <row r="385" spans="1:8" x14ac:dyDescent="0.2">
      <c r="A385" s="94">
        <v>3</v>
      </c>
      <c r="B385" s="126" t="s">
        <v>0</v>
      </c>
      <c r="C385" s="116" t="s">
        <v>8</v>
      </c>
      <c r="D385" s="116"/>
      <c r="G385" s="124"/>
      <c r="H385" s="124"/>
    </row>
    <row r="386" spans="1:8" x14ac:dyDescent="0.2">
      <c r="A386" s="94">
        <v>3</v>
      </c>
      <c r="B386" s="127"/>
      <c r="C386" s="128"/>
      <c r="D386" s="128"/>
      <c r="G386" s="124"/>
      <c r="H386" s="124"/>
    </row>
    <row r="387" spans="1:8" x14ac:dyDescent="0.2">
      <c r="A387" s="94">
        <v>3</v>
      </c>
      <c r="B387" s="127" t="s">
        <v>0</v>
      </c>
      <c r="C387" s="129" t="s">
        <v>105</v>
      </c>
      <c r="D387" s="129"/>
      <c r="E387" s="95" t="s">
        <v>9</v>
      </c>
      <c r="F387" s="124">
        <v>99</v>
      </c>
      <c r="G387" s="124"/>
      <c r="H387" s="124">
        <f>G387*F387</f>
        <v>0</v>
      </c>
    </row>
    <row r="388" spans="1:8" x14ac:dyDescent="0.2">
      <c r="A388" s="94">
        <v>3</v>
      </c>
      <c r="B388" s="127"/>
      <c r="C388" s="130"/>
      <c r="D388" s="130"/>
      <c r="E388" s="97"/>
      <c r="F388" s="98"/>
      <c r="G388" s="131"/>
      <c r="H388" s="124"/>
    </row>
    <row r="389" spans="1:8" ht="63" x14ac:dyDescent="0.2">
      <c r="A389" s="94">
        <v>3</v>
      </c>
      <c r="B389" s="127" t="s">
        <v>2</v>
      </c>
      <c r="C389" s="132" t="s">
        <v>106</v>
      </c>
      <c r="D389" s="132"/>
      <c r="E389" s="95" t="s">
        <v>27</v>
      </c>
      <c r="F389" s="124">
        <v>1</v>
      </c>
      <c r="G389" s="124"/>
      <c r="H389" s="124">
        <f t="shared" ref="H389" si="10">G389*F389</f>
        <v>0</v>
      </c>
    </row>
    <row r="390" spans="1:8" x14ac:dyDescent="0.2">
      <c r="A390" s="94">
        <v>3</v>
      </c>
      <c r="B390" s="133" t="s">
        <v>427</v>
      </c>
      <c r="C390" s="134" t="s">
        <v>12</v>
      </c>
      <c r="D390" s="134"/>
      <c r="E390" s="110"/>
      <c r="F390" s="135"/>
      <c r="G390" s="135"/>
      <c r="H390" s="113">
        <f>SUM(H387:H389)</f>
        <v>0</v>
      </c>
    </row>
    <row r="391" spans="1:8" x14ac:dyDescent="0.2">
      <c r="A391" s="94">
        <v>3</v>
      </c>
      <c r="B391" s="127"/>
      <c r="C391" s="137"/>
      <c r="D391" s="137"/>
      <c r="G391" s="124"/>
      <c r="H391" s="98"/>
    </row>
    <row r="392" spans="1:8" x14ac:dyDescent="0.2">
      <c r="A392" s="94">
        <v>3</v>
      </c>
      <c r="B392" s="126" t="s">
        <v>2</v>
      </c>
      <c r="C392" s="116" t="s">
        <v>11</v>
      </c>
      <c r="D392" s="116"/>
      <c r="G392" s="124"/>
      <c r="H392" s="124"/>
    </row>
    <row r="393" spans="1:8" x14ac:dyDescent="0.2">
      <c r="A393" s="94">
        <v>3</v>
      </c>
      <c r="B393" s="127"/>
      <c r="C393" s="116"/>
      <c r="D393" s="116"/>
      <c r="G393" s="124"/>
      <c r="H393" s="124"/>
    </row>
    <row r="394" spans="1:8" ht="78.75" x14ac:dyDescent="0.2">
      <c r="A394" s="94">
        <v>3</v>
      </c>
      <c r="B394" s="127" t="s">
        <v>0</v>
      </c>
      <c r="C394" s="129" t="s">
        <v>108</v>
      </c>
      <c r="D394" s="129"/>
      <c r="G394" s="124"/>
      <c r="H394" s="124"/>
    </row>
    <row r="395" spans="1:8" ht="18" x14ac:dyDescent="0.2">
      <c r="A395" s="94">
        <v>3</v>
      </c>
      <c r="B395" s="127"/>
      <c r="C395" s="129" t="s">
        <v>109</v>
      </c>
      <c r="D395" s="129"/>
      <c r="E395" s="95" t="s">
        <v>107</v>
      </c>
      <c r="F395" s="124">
        <v>35.5</v>
      </c>
      <c r="G395" s="176"/>
      <c r="H395" s="124">
        <f>G395*F395</f>
        <v>0</v>
      </c>
    </row>
    <row r="396" spans="1:8" x14ac:dyDescent="0.2">
      <c r="A396" s="94">
        <v>3</v>
      </c>
      <c r="B396" s="127"/>
      <c r="C396" s="129"/>
      <c r="D396" s="129"/>
      <c r="G396" s="176"/>
      <c r="H396" s="124"/>
    </row>
    <row r="397" spans="1:8" ht="31.5" x14ac:dyDescent="0.2">
      <c r="A397" s="94">
        <v>3</v>
      </c>
      <c r="B397" s="127" t="s">
        <v>2</v>
      </c>
      <c r="C397" s="129" t="s">
        <v>110</v>
      </c>
      <c r="D397" s="129"/>
      <c r="G397" s="176"/>
      <c r="H397" s="124"/>
    </row>
    <row r="398" spans="1:8" ht="18" x14ac:dyDescent="0.2">
      <c r="A398" s="94">
        <v>3</v>
      </c>
      <c r="B398" s="127"/>
      <c r="C398" s="129" t="s">
        <v>111</v>
      </c>
      <c r="D398" s="129"/>
      <c r="E398" s="95" t="s">
        <v>107</v>
      </c>
      <c r="F398" s="124">
        <v>12</v>
      </c>
      <c r="G398" s="176"/>
      <c r="H398" s="124">
        <f t="shared" ref="H398:H418" si="11">G398*F398</f>
        <v>0</v>
      </c>
    </row>
    <row r="399" spans="1:8" x14ac:dyDescent="0.2">
      <c r="A399" s="94">
        <v>3</v>
      </c>
      <c r="B399" s="127"/>
      <c r="C399" s="129"/>
      <c r="D399" s="129"/>
      <c r="G399" s="176"/>
      <c r="H399" s="124"/>
    </row>
    <row r="400" spans="1:8" ht="18" x14ac:dyDescent="0.2">
      <c r="A400" s="94">
        <v>3</v>
      </c>
      <c r="B400" s="127" t="s">
        <v>4</v>
      </c>
      <c r="C400" s="129" t="s">
        <v>112</v>
      </c>
      <c r="D400" s="129"/>
      <c r="E400" s="95" t="s">
        <v>113</v>
      </c>
      <c r="F400" s="124">
        <v>59</v>
      </c>
      <c r="G400" s="176"/>
      <c r="H400" s="124">
        <f t="shared" si="11"/>
        <v>0</v>
      </c>
    </row>
    <row r="401" spans="1:8" x14ac:dyDescent="0.2">
      <c r="A401" s="94">
        <v>3</v>
      </c>
      <c r="B401" s="127"/>
      <c r="C401" s="129"/>
      <c r="D401" s="129"/>
      <c r="G401" s="176"/>
      <c r="H401" s="124"/>
    </row>
    <row r="402" spans="1:8" ht="31.5" x14ac:dyDescent="0.2">
      <c r="A402" s="94">
        <v>3</v>
      </c>
      <c r="B402" s="127" t="s">
        <v>6</v>
      </c>
      <c r="C402" s="129" t="s">
        <v>114</v>
      </c>
      <c r="D402" s="129"/>
      <c r="E402" s="95" t="s">
        <v>107</v>
      </c>
      <c r="F402" s="124">
        <v>6.2</v>
      </c>
      <c r="G402" s="176"/>
      <c r="H402" s="124">
        <f t="shared" si="11"/>
        <v>0</v>
      </c>
    </row>
    <row r="403" spans="1:8" x14ac:dyDescent="0.2">
      <c r="A403" s="94">
        <v>3</v>
      </c>
      <c r="B403" s="127"/>
      <c r="C403" s="129"/>
      <c r="D403" s="129"/>
      <c r="G403" s="176"/>
      <c r="H403" s="124"/>
    </row>
    <row r="404" spans="1:8" ht="81.75" x14ac:dyDescent="0.2">
      <c r="A404" s="94">
        <v>3</v>
      </c>
      <c r="B404" s="127" t="s">
        <v>16</v>
      </c>
      <c r="C404" s="129" t="s">
        <v>115</v>
      </c>
      <c r="D404" s="129"/>
      <c r="E404" s="95" t="s">
        <v>107</v>
      </c>
      <c r="F404" s="124">
        <v>17.8</v>
      </c>
      <c r="G404" s="176"/>
      <c r="H404" s="124">
        <f t="shared" si="11"/>
        <v>0</v>
      </c>
    </row>
    <row r="405" spans="1:8" x14ac:dyDescent="0.2">
      <c r="A405" s="94">
        <v>3</v>
      </c>
      <c r="B405" s="127"/>
      <c r="C405" s="129"/>
      <c r="D405" s="129"/>
      <c r="G405" s="176"/>
      <c r="H405" s="124"/>
    </row>
    <row r="406" spans="1:8" ht="66" x14ac:dyDescent="0.2">
      <c r="A406" s="94">
        <v>3</v>
      </c>
      <c r="B406" s="127" t="s">
        <v>77</v>
      </c>
      <c r="C406" s="129" t="s">
        <v>117</v>
      </c>
      <c r="D406" s="129"/>
      <c r="E406" s="95" t="s">
        <v>107</v>
      </c>
      <c r="F406" s="124">
        <v>10.3</v>
      </c>
      <c r="G406" s="176"/>
      <c r="H406" s="124">
        <f t="shared" si="11"/>
        <v>0</v>
      </c>
    </row>
    <row r="407" spans="1:8" x14ac:dyDescent="0.2">
      <c r="A407" s="94">
        <v>3</v>
      </c>
      <c r="B407" s="127"/>
      <c r="C407" s="129"/>
      <c r="D407" s="129"/>
      <c r="G407" s="176"/>
      <c r="H407" s="124"/>
    </row>
    <row r="408" spans="1:8" ht="31.5" x14ac:dyDescent="0.2">
      <c r="A408" s="94">
        <v>3</v>
      </c>
      <c r="B408" s="127" t="s">
        <v>116</v>
      </c>
      <c r="C408" s="136" t="s">
        <v>40</v>
      </c>
      <c r="D408" s="136"/>
      <c r="E408" s="95" t="s">
        <v>107</v>
      </c>
      <c r="F408" s="124">
        <v>17</v>
      </c>
      <c r="G408" s="176"/>
      <c r="H408" s="124">
        <f t="shared" si="11"/>
        <v>0</v>
      </c>
    </row>
    <row r="409" spans="1:8" x14ac:dyDescent="0.2">
      <c r="A409" s="94">
        <v>3</v>
      </c>
      <c r="B409" s="127"/>
      <c r="C409" s="129"/>
      <c r="D409" s="129"/>
      <c r="G409" s="176"/>
      <c r="H409" s="124"/>
    </row>
    <row r="410" spans="1:8" ht="31.5" x14ac:dyDescent="0.2">
      <c r="A410" s="94">
        <v>3</v>
      </c>
      <c r="B410" s="127" t="s">
        <v>118</v>
      </c>
      <c r="C410" s="129" t="s">
        <v>120</v>
      </c>
      <c r="D410" s="129"/>
      <c r="E410" s="95" t="s">
        <v>107</v>
      </c>
      <c r="F410" s="124">
        <v>3.4</v>
      </c>
      <c r="G410" s="176"/>
      <c r="H410" s="124">
        <f t="shared" si="11"/>
        <v>0</v>
      </c>
    </row>
    <row r="411" spans="1:8" x14ac:dyDescent="0.2">
      <c r="A411" s="94">
        <v>3</v>
      </c>
      <c r="B411" s="127"/>
      <c r="C411" s="129"/>
      <c r="D411" s="129"/>
      <c r="G411" s="176"/>
      <c r="H411" s="124"/>
    </row>
    <row r="412" spans="1:8" ht="31.5" x14ac:dyDescent="0.2">
      <c r="A412" s="94">
        <v>3</v>
      </c>
      <c r="B412" s="127" t="s">
        <v>118</v>
      </c>
      <c r="C412" s="136" t="s">
        <v>436</v>
      </c>
      <c r="D412" s="136"/>
      <c r="E412" s="95" t="s">
        <v>437</v>
      </c>
      <c r="F412" s="124">
        <v>11</v>
      </c>
      <c r="G412" s="176"/>
      <c r="H412" s="124">
        <f t="shared" si="11"/>
        <v>0</v>
      </c>
    </row>
    <row r="413" spans="1:8" x14ac:dyDescent="0.2">
      <c r="A413" s="94">
        <v>3</v>
      </c>
      <c r="B413" s="127"/>
      <c r="C413" s="136"/>
      <c r="D413" s="136"/>
      <c r="G413" s="176"/>
      <c r="H413" s="124"/>
    </row>
    <row r="414" spans="1:8" ht="31.5" x14ac:dyDescent="0.2">
      <c r="A414" s="94">
        <v>3</v>
      </c>
      <c r="B414" s="127" t="s">
        <v>119</v>
      </c>
      <c r="C414" s="136" t="s">
        <v>438</v>
      </c>
      <c r="D414" s="136"/>
      <c r="E414" s="95" t="s">
        <v>437</v>
      </c>
      <c r="F414" s="124">
        <v>11</v>
      </c>
      <c r="G414" s="176"/>
      <c r="H414" s="124">
        <f t="shared" si="11"/>
        <v>0</v>
      </c>
    </row>
    <row r="415" spans="1:8" x14ac:dyDescent="0.2">
      <c r="A415" s="94">
        <v>3</v>
      </c>
      <c r="B415" s="127"/>
      <c r="C415" s="136"/>
      <c r="D415" s="136"/>
      <c r="G415" s="176"/>
      <c r="H415" s="124"/>
    </row>
    <row r="416" spans="1:8" ht="31.5" x14ac:dyDescent="0.2">
      <c r="A416" s="94">
        <v>3</v>
      </c>
      <c r="B416" s="127" t="s">
        <v>121</v>
      </c>
      <c r="C416" s="136" t="s">
        <v>439</v>
      </c>
      <c r="D416" s="136"/>
      <c r="E416" s="95" t="s">
        <v>437</v>
      </c>
      <c r="F416" s="124">
        <v>11</v>
      </c>
      <c r="G416" s="176"/>
      <c r="H416" s="124">
        <f t="shared" si="11"/>
        <v>0</v>
      </c>
    </row>
    <row r="417" spans="1:8" x14ac:dyDescent="0.2">
      <c r="A417" s="94">
        <v>3</v>
      </c>
      <c r="B417" s="127"/>
      <c r="C417" s="129"/>
      <c r="D417" s="129"/>
      <c r="G417" s="176"/>
      <c r="H417" s="124"/>
    </row>
    <row r="418" spans="1:8" ht="47.25" x14ac:dyDescent="0.2">
      <c r="A418" s="94">
        <v>3</v>
      </c>
      <c r="B418" s="127" t="s">
        <v>122</v>
      </c>
      <c r="C418" s="129" t="s">
        <v>123</v>
      </c>
      <c r="D418" s="129"/>
      <c r="E418" s="95" t="s">
        <v>107</v>
      </c>
      <c r="F418" s="124">
        <v>1.2</v>
      </c>
      <c r="G418" s="176"/>
      <c r="H418" s="124">
        <f t="shared" si="11"/>
        <v>0</v>
      </c>
    </row>
    <row r="419" spans="1:8" x14ac:dyDescent="0.2">
      <c r="A419" s="94">
        <v>3</v>
      </c>
      <c r="B419" s="133" t="s">
        <v>427</v>
      </c>
      <c r="C419" s="134" t="s">
        <v>13</v>
      </c>
      <c r="D419" s="134"/>
      <c r="E419" s="110"/>
      <c r="F419" s="135"/>
      <c r="G419" s="135"/>
      <c r="H419" s="113">
        <f>SUM(H395:H418)</f>
        <v>0</v>
      </c>
    </row>
    <row r="420" spans="1:8" x14ac:dyDescent="0.2">
      <c r="A420" s="94">
        <v>3</v>
      </c>
      <c r="B420" s="127"/>
      <c r="C420" s="128"/>
      <c r="D420" s="128"/>
      <c r="G420" s="124"/>
      <c r="H420" s="124"/>
    </row>
    <row r="421" spans="1:8" x14ac:dyDescent="0.2">
      <c r="A421" s="94">
        <v>3</v>
      </c>
      <c r="B421" s="126" t="s">
        <v>4</v>
      </c>
      <c r="C421" s="116" t="s">
        <v>5</v>
      </c>
      <c r="D421" s="116"/>
      <c r="G421" s="124"/>
      <c r="H421" s="124"/>
    </row>
    <row r="422" spans="1:8" x14ac:dyDescent="0.2">
      <c r="A422" s="94">
        <v>3</v>
      </c>
      <c r="C422" s="96"/>
      <c r="D422" s="96"/>
    </row>
    <row r="423" spans="1:8" ht="63" x14ac:dyDescent="0.2">
      <c r="A423" s="94">
        <v>3</v>
      </c>
      <c r="B423" s="127" t="s">
        <v>0</v>
      </c>
      <c r="C423" s="129" t="s">
        <v>124</v>
      </c>
      <c r="D423" s="129"/>
      <c r="E423" s="95" t="s">
        <v>9</v>
      </c>
      <c r="F423" s="124">
        <v>99</v>
      </c>
      <c r="G423" s="175"/>
      <c r="H423" s="124">
        <f>G423*F423</f>
        <v>0</v>
      </c>
    </row>
    <row r="424" spans="1:8" x14ac:dyDescent="0.2">
      <c r="A424" s="94">
        <v>3</v>
      </c>
      <c r="B424" s="127"/>
      <c r="C424" s="129"/>
      <c r="D424" s="129"/>
      <c r="G424" s="175"/>
      <c r="H424" s="124"/>
    </row>
    <row r="425" spans="1:8" ht="31.5" x14ac:dyDescent="0.2">
      <c r="A425" s="94">
        <v>3</v>
      </c>
      <c r="B425" s="127" t="s">
        <v>2</v>
      </c>
      <c r="C425" s="129" t="s">
        <v>125</v>
      </c>
      <c r="D425" s="129"/>
      <c r="E425" s="95" t="s">
        <v>9</v>
      </c>
      <c r="F425" s="124">
        <v>6</v>
      </c>
      <c r="G425" s="175"/>
      <c r="H425" s="124">
        <f t="shared" ref="H425:H429" si="12">G425*F425</f>
        <v>0</v>
      </c>
    </row>
    <row r="426" spans="1:8" x14ac:dyDescent="0.2">
      <c r="A426" s="94">
        <v>3</v>
      </c>
      <c r="B426" s="127"/>
      <c r="C426" s="129"/>
      <c r="D426" s="129"/>
      <c r="G426" s="175"/>
      <c r="H426" s="124"/>
    </row>
    <row r="427" spans="1:8" ht="63" x14ac:dyDescent="0.2">
      <c r="A427" s="94">
        <v>3</v>
      </c>
      <c r="B427" s="127" t="s">
        <v>4</v>
      </c>
      <c r="C427" s="129" t="s">
        <v>452</v>
      </c>
      <c r="D427" s="129"/>
      <c r="E427" s="95" t="s">
        <v>27</v>
      </c>
      <c r="F427" s="124">
        <v>1</v>
      </c>
      <c r="G427" s="175"/>
      <c r="H427" s="124">
        <f t="shared" si="12"/>
        <v>0</v>
      </c>
    </row>
    <row r="428" spans="1:8" x14ac:dyDescent="0.2">
      <c r="A428" s="94">
        <v>3</v>
      </c>
      <c r="B428" s="127"/>
      <c r="C428" s="129"/>
      <c r="D428" s="129"/>
      <c r="G428" s="175"/>
      <c r="H428" s="124"/>
    </row>
    <row r="429" spans="1:8" ht="31.5" x14ac:dyDescent="0.2">
      <c r="A429" s="94">
        <v>3</v>
      </c>
      <c r="B429" s="127" t="s">
        <v>6</v>
      </c>
      <c r="C429" s="129" t="s">
        <v>442</v>
      </c>
      <c r="D429" s="129"/>
      <c r="E429" s="95" t="s">
        <v>27</v>
      </c>
      <c r="F429" s="124">
        <v>2</v>
      </c>
      <c r="G429" s="175"/>
      <c r="H429" s="124">
        <f t="shared" si="12"/>
        <v>0</v>
      </c>
    </row>
    <row r="430" spans="1:8" ht="33.75" x14ac:dyDescent="0.2">
      <c r="A430" s="94">
        <v>3</v>
      </c>
      <c r="B430" s="127"/>
      <c r="C430" s="129" t="s">
        <v>127</v>
      </c>
      <c r="D430" s="129"/>
      <c r="G430" s="124"/>
      <c r="H430" s="124"/>
    </row>
    <row r="431" spans="1:8" ht="49.5" x14ac:dyDescent="0.2">
      <c r="A431" s="94">
        <v>3</v>
      </c>
      <c r="B431" s="127"/>
      <c r="C431" s="129" t="s">
        <v>443</v>
      </c>
      <c r="D431" s="129"/>
      <c r="G431" s="124"/>
      <c r="H431" s="124"/>
    </row>
    <row r="432" spans="1:8" ht="31.5" x14ac:dyDescent="0.2">
      <c r="A432" s="94">
        <v>3</v>
      </c>
      <c r="B432" s="127"/>
      <c r="C432" s="129" t="s">
        <v>129</v>
      </c>
      <c r="D432" s="129"/>
      <c r="G432" s="124"/>
      <c r="H432" s="124"/>
    </row>
    <row r="433" spans="1:8" ht="18" x14ac:dyDescent="0.2">
      <c r="A433" s="94">
        <v>3</v>
      </c>
      <c r="B433" s="127"/>
      <c r="C433" s="129" t="s">
        <v>130</v>
      </c>
      <c r="D433" s="129"/>
      <c r="G433" s="124"/>
      <c r="H433" s="124"/>
    </row>
    <row r="434" spans="1:8" ht="18" x14ac:dyDescent="0.2">
      <c r="A434" s="94">
        <v>3</v>
      </c>
      <c r="B434" s="127"/>
      <c r="C434" s="129" t="s">
        <v>131</v>
      </c>
      <c r="D434" s="129"/>
      <c r="G434" s="124"/>
      <c r="H434" s="124"/>
    </row>
    <row r="435" spans="1:8" x14ac:dyDescent="0.2">
      <c r="A435" s="94">
        <v>3</v>
      </c>
      <c r="B435" s="127"/>
      <c r="C435" s="129" t="s">
        <v>132</v>
      </c>
      <c r="D435" s="129"/>
      <c r="G435" s="124"/>
      <c r="H435" s="124"/>
    </row>
    <row r="436" spans="1:8" ht="31.5" x14ac:dyDescent="0.2">
      <c r="A436" s="94">
        <v>3</v>
      </c>
      <c r="B436" s="127"/>
      <c r="C436" s="129" t="s">
        <v>133</v>
      </c>
      <c r="D436" s="129"/>
      <c r="G436" s="124"/>
      <c r="H436" s="124"/>
    </row>
    <row r="437" spans="1:8" x14ac:dyDescent="0.2">
      <c r="A437" s="94">
        <v>3</v>
      </c>
      <c r="B437" s="133" t="s">
        <v>427</v>
      </c>
      <c r="C437" s="134" t="s">
        <v>14</v>
      </c>
      <c r="D437" s="134"/>
      <c r="E437" s="110"/>
      <c r="F437" s="135"/>
      <c r="G437" s="135"/>
      <c r="H437" s="113">
        <f>SUM(H423:H436)</f>
        <v>0</v>
      </c>
    </row>
    <row r="438" spans="1:8" x14ac:dyDescent="0.2">
      <c r="A438" s="94">
        <v>3</v>
      </c>
      <c r="B438" s="127"/>
      <c r="C438" s="137"/>
      <c r="D438" s="137"/>
      <c r="G438" s="124"/>
      <c r="H438" s="98"/>
    </row>
    <row r="439" spans="1:8" x14ac:dyDescent="0.2">
      <c r="A439" s="94">
        <v>3</v>
      </c>
      <c r="B439" s="127" t="s">
        <v>6</v>
      </c>
      <c r="C439" s="116" t="s">
        <v>7</v>
      </c>
      <c r="D439" s="116"/>
      <c r="G439" s="124"/>
      <c r="H439" s="124"/>
    </row>
    <row r="440" spans="1:8" x14ac:dyDescent="0.2">
      <c r="A440" s="94">
        <v>3</v>
      </c>
      <c r="B440" s="127"/>
      <c r="C440" s="116"/>
      <c r="D440" s="116"/>
      <c r="G440" s="124"/>
      <c r="H440" s="124"/>
    </row>
    <row r="441" spans="1:8" ht="31.5" x14ac:dyDescent="0.2">
      <c r="A441" s="94">
        <v>3</v>
      </c>
      <c r="B441" s="127" t="s">
        <v>0</v>
      </c>
      <c r="C441" s="128" t="s">
        <v>134</v>
      </c>
      <c r="D441" s="128"/>
      <c r="E441" s="95" t="s">
        <v>9</v>
      </c>
      <c r="F441" s="124">
        <f>F387</f>
        <v>99</v>
      </c>
      <c r="G441" s="124"/>
      <c r="H441" s="124">
        <f>G441*F441</f>
        <v>0</v>
      </c>
    </row>
    <row r="442" spans="1:8" x14ac:dyDescent="0.2">
      <c r="A442" s="94">
        <v>3</v>
      </c>
      <c r="B442" s="133" t="s">
        <v>427</v>
      </c>
      <c r="C442" s="134" t="s">
        <v>15</v>
      </c>
      <c r="D442" s="134"/>
      <c r="E442" s="110"/>
      <c r="F442" s="135"/>
      <c r="G442" s="135"/>
      <c r="H442" s="113">
        <f>SUM(H441)</f>
        <v>0</v>
      </c>
    </row>
    <row r="443" spans="1:8" x14ac:dyDescent="0.2">
      <c r="A443" s="94">
        <v>3</v>
      </c>
      <c r="C443" s="96"/>
      <c r="D443" s="96"/>
    </row>
    <row r="444" spans="1:8" x14ac:dyDescent="0.2">
      <c r="A444" s="94">
        <v>3</v>
      </c>
      <c r="B444" s="118" t="s">
        <v>427</v>
      </c>
      <c r="C444" s="119" t="s">
        <v>135</v>
      </c>
      <c r="D444" s="119"/>
      <c r="E444" s="120"/>
      <c r="F444" s="121"/>
      <c r="G444" s="122"/>
      <c r="H444" s="123">
        <f>H40+H41+H42+H43</f>
        <v>0</v>
      </c>
    </row>
    <row r="445" spans="1:8" x14ac:dyDescent="0.2">
      <c r="A445" s="94">
        <v>3</v>
      </c>
    </row>
    <row r="447" spans="1:8" ht="22.5" x14ac:dyDescent="0.2">
      <c r="A447" s="94">
        <v>3</v>
      </c>
      <c r="B447" s="97" t="s">
        <v>97</v>
      </c>
      <c r="C447" s="96" t="s">
        <v>136</v>
      </c>
      <c r="D447" s="96"/>
      <c r="E447" s="102" t="s">
        <v>90</v>
      </c>
      <c r="F447" s="103" t="s">
        <v>91</v>
      </c>
      <c r="G447" s="138" t="s">
        <v>92</v>
      </c>
      <c r="H447" s="138" t="s">
        <v>209</v>
      </c>
    </row>
    <row r="448" spans="1:8" x14ac:dyDescent="0.2">
      <c r="A448" s="94">
        <v>3</v>
      </c>
    </row>
    <row r="449" spans="1:8" x14ac:dyDescent="0.2">
      <c r="A449" s="94">
        <v>3</v>
      </c>
      <c r="B449" s="127"/>
      <c r="C449" s="129" t="s">
        <v>137</v>
      </c>
      <c r="D449" s="129"/>
      <c r="G449" s="124"/>
      <c r="H449" s="124"/>
    </row>
    <row r="450" spans="1:8" x14ac:dyDescent="0.2">
      <c r="A450" s="94">
        <v>3</v>
      </c>
      <c r="B450" s="127"/>
      <c r="C450" s="129"/>
      <c r="D450" s="129"/>
      <c r="G450" s="124"/>
      <c r="H450" s="124"/>
    </row>
    <row r="451" spans="1:8" ht="31.5" x14ac:dyDescent="0.2">
      <c r="A451" s="94">
        <v>3</v>
      </c>
      <c r="B451" s="127" t="s">
        <v>0</v>
      </c>
      <c r="C451" s="129" t="s">
        <v>456</v>
      </c>
      <c r="D451" s="129"/>
      <c r="E451" s="124" t="s">
        <v>9</v>
      </c>
      <c r="F451" s="124">
        <v>106</v>
      </c>
      <c r="G451" s="174"/>
      <c r="H451" s="124">
        <f>G451*F451</f>
        <v>0</v>
      </c>
    </row>
    <row r="452" spans="1:8" x14ac:dyDescent="0.2">
      <c r="A452" s="94">
        <v>3</v>
      </c>
      <c r="B452" s="127"/>
      <c r="C452" s="129"/>
      <c r="D452" s="129"/>
      <c r="E452" s="124"/>
      <c r="G452" s="174"/>
      <c r="H452" s="124"/>
    </row>
    <row r="453" spans="1:8" x14ac:dyDescent="0.2">
      <c r="A453" s="94">
        <v>3</v>
      </c>
      <c r="B453" s="127" t="s">
        <v>2</v>
      </c>
      <c r="C453" s="129" t="s">
        <v>138</v>
      </c>
      <c r="D453" s="129"/>
      <c r="E453" s="124" t="s">
        <v>9</v>
      </c>
      <c r="F453" s="124">
        <v>100</v>
      </c>
      <c r="G453" s="174"/>
      <c r="H453" s="124">
        <f t="shared" ref="H453:H493" si="13">G453*F453</f>
        <v>0</v>
      </c>
    </row>
    <row r="454" spans="1:8" x14ac:dyDescent="0.2">
      <c r="A454" s="94">
        <v>3</v>
      </c>
      <c r="B454" s="127"/>
      <c r="C454" s="129"/>
      <c r="D454" s="129"/>
      <c r="E454" s="124"/>
      <c r="G454" s="174"/>
      <c r="H454" s="124"/>
    </row>
    <row r="455" spans="1:8" x14ac:dyDescent="0.2">
      <c r="A455" s="94">
        <v>3</v>
      </c>
      <c r="B455" s="127" t="s">
        <v>4</v>
      </c>
      <c r="C455" s="129" t="s">
        <v>457</v>
      </c>
      <c r="D455" s="129"/>
      <c r="E455" s="124" t="s">
        <v>27</v>
      </c>
      <c r="F455" s="124">
        <v>1</v>
      </c>
      <c r="G455" s="174"/>
      <c r="H455" s="124">
        <f t="shared" si="13"/>
        <v>0</v>
      </c>
    </row>
    <row r="456" spans="1:8" x14ac:dyDescent="0.2">
      <c r="A456" s="94">
        <v>3</v>
      </c>
      <c r="B456" s="127"/>
      <c r="C456" s="129"/>
      <c r="D456" s="129"/>
      <c r="E456" s="124"/>
      <c r="G456" s="174"/>
      <c r="H456" s="124"/>
    </row>
    <row r="457" spans="1:8" ht="31.5" x14ac:dyDescent="0.2">
      <c r="A457" s="94">
        <v>3</v>
      </c>
      <c r="B457" s="127" t="s">
        <v>6</v>
      </c>
      <c r="C457" s="129" t="s">
        <v>458</v>
      </c>
      <c r="D457" s="129"/>
      <c r="E457" s="124" t="s">
        <v>10</v>
      </c>
      <c r="F457" s="124">
        <v>2</v>
      </c>
      <c r="G457" s="174"/>
      <c r="H457" s="124">
        <f t="shared" si="13"/>
        <v>0</v>
      </c>
    </row>
    <row r="458" spans="1:8" x14ac:dyDescent="0.2">
      <c r="A458" s="94">
        <v>3</v>
      </c>
      <c r="B458" s="127"/>
      <c r="C458" s="129"/>
      <c r="D458" s="129"/>
      <c r="E458" s="124"/>
      <c r="G458" s="174"/>
      <c r="H458" s="124"/>
    </row>
    <row r="459" spans="1:8" x14ac:dyDescent="0.2">
      <c r="A459" s="94">
        <v>3</v>
      </c>
      <c r="B459" s="127" t="s">
        <v>16</v>
      </c>
      <c r="C459" s="129" t="s">
        <v>141</v>
      </c>
      <c r="D459" s="129"/>
      <c r="E459" s="124" t="s">
        <v>9</v>
      </c>
      <c r="F459" s="124">
        <v>103</v>
      </c>
      <c r="G459" s="174"/>
      <c r="H459" s="124">
        <f t="shared" si="13"/>
        <v>0</v>
      </c>
    </row>
    <row r="460" spans="1:8" x14ac:dyDescent="0.2">
      <c r="A460" s="94">
        <v>3</v>
      </c>
      <c r="B460" s="127"/>
      <c r="C460" s="129"/>
      <c r="D460" s="129"/>
      <c r="G460" s="174"/>
      <c r="H460" s="124"/>
    </row>
    <row r="461" spans="1:8" x14ac:dyDescent="0.2">
      <c r="A461" s="94">
        <v>3</v>
      </c>
      <c r="B461" s="127" t="s">
        <v>77</v>
      </c>
      <c r="C461" s="129" t="s">
        <v>142</v>
      </c>
      <c r="D461" s="129"/>
      <c r="E461" s="124" t="s">
        <v>10</v>
      </c>
      <c r="F461" s="124">
        <v>4</v>
      </c>
      <c r="G461" s="174"/>
      <c r="H461" s="124">
        <f t="shared" si="13"/>
        <v>0</v>
      </c>
    </row>
    <row r="462" spans="1:8" x14ac:dyDescent="0.2">
      <c r="A462" s="94">
        <v>3</v>
      </c>
      <c r="B462" s="127"/>
      <c r="C462" s="129"/>
      <c r="D462" s="129"/>
      <c r="E462" s="124"/>
      <c r="G462" s="173"/>
      <c r="H462" s="124"/>
    </row>
    <row r="463" spans="1:8" ht="31.5" x14ac:dyDescent="0.2">
      <c r="A463" s="94">
        <v>3</v>
      </c>
      <c r="B463" s="127" t="s">
        <v>116</v>
      </c>
      <c r="C463" s="129" t="s">
        <v>143</v>
      </c>
      <c r="D463" s="129"/>
      <c r="E463" s="124"/>
      <c r="G463" s="173"/>
      <c r="H463" s="124"/>
    </row>
    <row r="464" spans="1:8" ht="31.5" x14ac:dyDescent="0.2">
      <c r="A464" s="94">
        <v>3</v>
      </c>
      <c r="B464" s="127"/>
      <c r="C464" s="129" t="s">
        <v>144</v>
      </c>
      <c r="D464" s="129"/>
      <c r="E464" s="124"/>
      <c r="G464" s="173"/>
      <c r="H464" s="124"/>
    </row>
    <row r="465" spans="1:8" x14ac:dyDescent="0.2">
      <c r="A465" s="94">
        <v>3</v>
      </c>
      <c r="B465" s="127"/>
      <c r="C465" s="129" t="s">
        <v>145</v>
      </c>
      <c r="D465" s="129"/>
      <c r="E465" s="124"/>
      <c r="G465" s="173"/>
      <c r="H465" s="124"/>
    </row>
    <row r="466" spans="1:8" x14ac:dyDescent="0.2">
      <c r="A466" s="94">
        <v>3</v>
      </c>
      <c r="B466" s="127"/>
      <c r="C466" s="129" t="s">
        <v>200</v>
      </c>
      <c r="D466" s="129"/>
      <c r="E466" s="124"/>
      <c r="G466" s="173"/>
      <c r="H466" s="124"/>
    </row>
    <row r="467" spans="1:8" x14ac:dyDescent="0.2">
      <c r="A467" s="94">
        <v>3</v>
      </c>
      <c r="B467" s="127"/>
      <c r="C467" s="129" t="s">
        <v>147</v>
      </c>
      <c r="D467" s="129"/>
      <c r="E467" s="124"/>
      <c r="G467" s="173"/>
      <c r="H467" s="124"/>
    </row>
    <row r="468" spans="1:8" x14ac:dyDescent="0.2">
      <c r="A468" s="94">
        <v>3</v>
      </c>
      <c r="B468" s="127"/>
      <c r="C468" s="129" t="s">
        <v>148</v>
      </c>
      <c r="D468" s="129"/>
      <c r="E468" s="124"/>
      <c r="G468" s="173"/>
      <c r="H468" s="124"/>
    </row>
    <row r="469" spans="1:8" x14ac:dyDescent="0.2">
      <c r="A469" s="94">
        <v>3</v>
      </c>
      <c r="B469" s="127"/>
      <c r="C469" s="129" t="s">
        <v>149</v>
      </c>
      <c r="D469" s="129"/>
      <c r="E469" s="124"/>
      <c r="G469" s="173"/>
      <c r="H469" s="124"/>
    </row>
    <row r="470" spans="1:8" x14ac:dyDescent="0.2">
      <c r="A470" s="94">
        <v>3</v>
      </c>
      <c r="B470" s="127"/>
      <c r="C470" s="129" t="s">
        <v>150</v>
      </c>
      <c r="D470" s="129"/>
      <c r="E470" s="124"/>
      <c r="G470" s="173"/>
      <c r="H470" s="124"/>
    </row>
    <row r="471" spans="1:8" x14ac:dyDescent="0.2">
      <c r="A471" s="94">
        <v>3</v>
      </c>
      <c r="B471" s="127"/>
      <c r="C471" s="129" t="s">
        <v>151</v>
      </c>
      <c r="D471" s="129"/>
      <c r="E471" s="124"/>
      <c r="G471" s="173"/>
      <c r="H471" s="124"/>
    </row>
    <row r="472" spans="1:8" x14ac:dyDescent="0.2">
      <c r="A472" s="94">
        <v>3</v>
      </c>
      <c r="B472" s="127"/>
      <c r="C472" s="129" t="s">
        <v>152</v>
      </c>
      <c r="D472" s="129"/>
      <c r="E472" s="124" t="s">
        <v>10</v>
      </c>
      <c r="F472" s="124">
        <v>1</v>
      </c>
      <c r="G472" s="174"/>
      <c r="H472" s="124">
        <f t="shared" si="13"/>
        <v>0</v>
      </c>
    </row>
    <row r="473" spans="1:8" x14ac:dyDescent="0.2">
      <c r="A473" s="94">
        <v>3</v>
      </c>
      <c r="B473" s="127"/>
      <c r="C473" s="129"/>
      <c r="D473" s="129"/>
      <c r="E473" s="124"/>
      <c r="G473" s="174"/>
      <c r="H473" s="124"/>
    </row>
    <row r="474" spans="1:8" x14ac:dyDescent="0.2">
      <c r="A474" s="94">
        <v>3</v>
      </c>
      <c r="B474" s="127" t="s">
        <v>118</v>
      </c>
      <c r="C474" s="129" t="s">
        <v>153</v>
      </c>
      <c r="D474" s="129"/>
      <c r="E474" s="124" t="s">
        <v>10</v>
      </c>
      <c r="F474" s="124">
        <v>1</v>
      </c>
      <c r="G474" s="174"/>
      <c r="H474" s="124">
        <f t="shared" si="13"/>
        <v>0</v>
      </c>
    </row>
    <row r="475" spans="1:8" x14ac:dyDescent="0.2">
      <c r="A475" s="94">
        <v>3</v>
      </c>
      <c r="B475" s="127"/>
      <c r="C475" s="129"/>
      <c r="D475" s="129"/>
      <c r="G475" s="174"/>
      <c r="H475" s="124"/>
    </row>
    <row r="476" spans="1:8" ht="31.5" x14ac:dyDescent="0.2">
      <c r="A476" s="94">
        <v>3</v>
      </c>
      <c r="B476" s="127" t="s">
        <v>119</v>
      </c>
      <c r="C476" s="129" t="s">
        <v>154</v>
      </c>
      <c r="D476" s="129"/>
      <c r="E476" s="124" t="s">
        <v>27</v>
      </c>
      <c r="F476" s="124">
        <v>1</v>
      </c>
      <c r="G476" s="174"/>
      <c r="H476" s="124">
        <f t="shared" si="13"/>
        <v>0</v>
      </c>
    </row>
    <row r="477" spans="1:8" x14ac:dyDescent="0.2">
      <c r="A477" s="94">
        <v>3</v>
      </c>
      <c r="B477" s="127"/>
      <c r="C477" s="129"/>
      <c r="D477" s="129"/>
      <c r="E477" s="124"/>
      <c r="G477" s="174"/>
      <c r="H477" s="124"/>
    </row>
    <row r="478" spans="1:8" ht="38.25" x14ac:dyDescent="0.2">
      <c r="A478" s="94">
        <v>3</v>
      </c>
      <c r="B478" s="127" t="s">
        <v>121</v>
      </c>
      <c r="C478" s="129" t="s">
        <v>155</v>
      </c>
      <c r="D478" s="129"/>
      <c r="E478" s="152" t="s">
        <v>459</v>
      </c>
      <c r="F478" s="124">
        <v>2</v>
      </c>
      <c r="G478" s="174"/>
      <c r="H478" s="124">
        <f t="shared" si="13"/>
        <v>0</v>
      </c>
    </row>
    <row r="479" spans="1:8" x14ac:dyDescent="0.2">
      <c r="A479" s="94">
        <v>3</v>
      </c>
      <c r="B479" s="127"/>
      <c r="C479" s="129"/>
      <c r="D479" s="129"/>
      <c r="E479" s="124"/>
      <c r="G479" s="174"/>
      <c r="H479" s="124"/>
    </row>
    <row r="480" spans="1:8" x14ac:dyDescent="0.2">
      <c r="A480" s="94">
        <v>3</v>
      </c>
      <c r="B480" s="127" t="s">
        <v>122</v>
      </c>
      <c r="C480" s="129" t="s">
        <v>157</v>
      </c>
      <c r="D480" s="129"/>
      <c r="E480" s="124" t="s">
        <v>10</v>
      </c>
      <c r="F480" s="124">
        <v>4</v>
      </c>
      <c r="G480" s="174"/>
      <c r="H480" s="124">
        <f t="shared" si="13"/>
        <v>0</v>
      </c>
    </row>
    <row r="481" spans="1:8" x14ac:dyDescent="0.2">
      <c r="A481" s="94">
        <v>3</v>
      </c>
      <c r="B481" s="127"/>
      <c r="C481" s="129"/>
      <c r="D481" s="129"/>
      <c r="E481" s="124"/>
      <c r="G481" s="174"/>
      <c r="H481" s="124"/>
    </row>
    <row r="482" spans="1:8" x14ac:dyDescent="0.2">
      <c r="A482" s="94">
        <v>3</v>
      </c>
      <c r="B482" s="127" t="s">
        <v>158</v>
      </c>
      <c r="C482" s="129" t="s">
        <v>201</v>
      </c>
      <c r="D482" s="129"/>
      <c r="E482" s="124" t="s">
        <v>10</v>
      </c>
      <c r="F482" s="124">
        <v>1</v>
      </c>
      <c r="G482" s="174"/>
      <c r="H482" s="124">
        <f t="shared" si="13"/>
        <v>0</v>
      </c>
    </row>
    <row r="483" spans="1:8" x14ac:dyDescent="0.2">
      <c r="A483" s="94">
        <v>3</v>
      </c>
      <c r="B483" s="127"/>
      <c r="C483" s="129"/>
      <c r="D483" s="129"/>
      <c r="E483" s="124"/>
      <c r="G483" s="174"/>
      <c r="H483" s="124"/>
    </row>
    <row r="484" spans="1:8" x14ac:dyDescent="0.2">
      <c r="A484" s="94">
        <v>3</v>
      </c>
      <c r="B484" s="127" t="s">
        <v>160</v>
      </c>
      <c r="C484" s="129" t="s">
        <v>161</v>
      </c>
      <c r="D484" s="129"/>
      <c r="E484" s="124" t="s">
        <v>27</v>
      </c>
      <c r="F484" s="124">
        <v>3</v>
      </c>
      <c r="G484" s="174"/>
      <c r="H484" s="124">
        <f t="shared" si="13"/>
        <v>0</v>
      </c>
    </row>
    <row r="485" spans="1:8" x14ac:dyDescent="0.2">
      <c r="A485" s="94">
        <v>3</v>
      </c>
      <c r="B485" s="127"/>
      <c r="C485" s="129"/>
      <c r="D485" s="129"/>
      <c r="E485" s="124"/>
      <c r="G485" s="173"/>
      <c r="H485" s="124"/>
    </row>
    <row r="486" spans="1:8" x14ac:dyDescent="0.2">
      <c r="A486" s="94">
        <v>3</v>
      </c>
      <c r="B486" s="127" t="s">
        <v>162</v>
      </c>
      <c r="C486" s="129" t="s">
        <v>163</v>
      </c>
      <c r="D486" s="129"/>
      <c r="E486" s="124" t="s">
        <v>27</v>
      </c>
      <c r="F486" s="124">
        <v>1</v>
      </c>
      <c r="G486" s="174"/>
      <c r="H486" s="124">
        <f t="shared" si="13"/>
        <v>0</v>
      </c>
    </row>
    <row r="487" spans="1:8" x14ac:dyDescent="0.2">
      <c r="A487" s="94">
        <v>3</v>
      </c>
      <c r="B487" s="127"/>
      <c r="C487" s="129"/>
      <c r="D487" s="129"/>
      <c r="E487" s="124"/>
      <c r="G487" s="174"/>
      <c r="H487" s="124"/>
    </row>
    <row r="488" spans="1:8" x14ac:dyDescent="0.2">
      <c r="A488" s="94">
        <v>3</v>
      </c>
      <c r="B488" s="127" t="s">
        <v>164</v>
      </c>
      <c r="C488" s="129" t="s">
        <v>202</v>
      </c>
      <c r="D488" s="129"/>
      <c r="E488" s="145" t="s">
        <v>166</v>
      </c>
      <c r="F488" s="149">
        <v>0.03</v>
      </c>
      <c r="G488" s="174"/>
      <c r="H488" s="124">
        <f t="shared" si="13"/>
        <v>0</v>
      </c>
    </row>
    <row r="489" spans="1:8" x14ac:dyDescent="0.2">
      <c r="A489" s="94">
        <v>3</v>
      </c>
      <c r="B489" s="127"/>
      <c r="C489" s="129"/>
      <c r="D489" s="129"/>
      <c r="E489" s="124"/>
      <c r="G489" s="174"/>
      <c r="H489" s="124"/>
    </row>
    <row r="490" spans="1:8" x14ac:dyDescent="0.2">
      <c r="A490" s="94">
        <v>3</v>
      </c>
      <c r="B490" s="127" t="s">
        <v>167</v>
      </c>
      <c r="C490" s="129" t="s">
        <v>168</v>
      </c>
      <c r="D490" s="129"/>
      <c r="E490" s="124"/>
      <c r="G490" s="174"/>
      <c r="H490" s="124"/>
    </row>
    <row r="491" spans="1:8" x14ac:dyDescent="0.2">
      <c r="A491" s="94">
        <v>3</v>
      </c>
      <c r="B491" s="127"/>
      <c r="C491" s="129" t="s">
        <v>169</v>
      </c>
      <c r="D491" s="129"/>
      <c r="E491" s="124" t="s">
        <v>166</v>
      </c>
      <c r="F491" s="149">
        <v>0.05</v>
      </c>
      <c r="G491" s="174"/>
      <c r="H491" s="124">
        <f t="shared" si="13"/>
        <v>0</v>
      </c>
    </row>
    <row r="492" spans="1:8" x14ac:dyDescent="0.2">
      <c r="A492" s="94">
        <v>3</v>
      </c>
      <c r="B492" s="127"/>
      <c r="C492" s="129"/>
      <c r="D492" s="129"/>
      <c r="G492" s="174"/>
      <c r="H492" s="124"/>
    </row>
    <row r="493" spans="1:8" ht="38.25" x14ac:dyDescent="0.2">
      <c r="A493" s="94">
        <v>3</v>
      </c>
      <c r="B493" s="127" t="s">
        <v>170</v>
      </c>
      <c r="C493" s="129" t="s">
        <v>171</v>
      </c>
      <c r="D493" s="129"/>
      <c r="E493" s="152" t="s">
        <v>156</v>
      </c>
      <c r="F493" s="124">
        <v>2</v>
      </c>
      <c r="G493" s="174"/>
      <c r="H493" s="124">
        <f t="shared" si="13"/>
        <v>0</v>
      </c>
    </row>
    <row r="494" spans="1:8" x14ac:dyDescent="0.2">
      <c r="A494" s="94">
        <v>3</v>
      </c>
    </row>
    <row r="495" spans="1:8" x14ac:dyDescent="0.2">
      <c r="A495" s="94">
        <v>3</v>
      </c>
      <c r="B495" s="118" t="s">
        <v>427</v>
      </c>
      <c r="C495" s="119" t="s">
        <v>172</v>
      </c>
      <c r="D495" s="119"/>
      <c r="E495" s="120"/>
      <c r="F495" s="121"/>
      <c r="G495" s="122"/>
      <c r="H495" s="123">
        <f>SUM(H451:H494)</f>
        <v>0</v>
      </c>
    </row>
    <row r="496" spans="1:8" x14ac:dyDescent="0.2">
      <c r="A496" s="94">
        <v>3</v>
      </c>
      <c r="C496" s="96"/>
      <c r="D496" s="96"/>
      <c r="G496" s="96"/>
      <c r="H496" s="150"/>
    </row>
    <row r="497" spans="1:8" x14ac:dyDescent="0.2">
      <c r="C497" s="96"/>
      <c r="D497" s="96"/>
      <c r="G497" s="96"/>
      <c r="H497" s="150"/>
    </row>
    <row r="498" spans="1:8" ht="31.5" x14ac:dyDescent="0.2">
      <c r="A498" s="94">
        <v>3</v>
      </c>
      <c r="B498" s="97" t="s">
        <v>99</v>
      </c>
      <c r="C498" s="105" t="s">
        <v>460</v>
      </c>
      <c r="D498" s="96"/>
      <c r="E498" s="102" t="s">
        <v>90</v>
      </c>
      <c r="F498" s="153" t="s">
        <v>91</v>
      </c>
      <c r="G498" s="154" t="s">
        <v>92</v>
      </c>
      <c r="H498" s="154" t="s">
        <v>209</v>
      </c>
    </row>
    <row r="499" spans="1:8" x14ac:dyDescent="0.2">
      <c r="A499" s="94">
        <v>3</v>
      </c>
      <c r="C499" s="96"/>
      <c r="D499" s="96"/>
      <c r="E499" s="98"/>
      <c r="F499" s="98"/>
    </row>
    <row r="500" spans="1:8" x14ac:dyDescent="0.2">
      <c r="A500" s="94">
        <v>3</v>
      </c>
      <c r="B500" s="127"/>
      <c r="C500" s="129" t="s">
        <v>173</v>
      </c>
      <c r="D500" s="129"/>
      <c r="G500" s="124"/>
      <c r="H500" s="127"/>
    </row>
    <row r="501" spans="1:8" x14ac:dyDescent="0.2">
      <c r="A501" s="94">
        <v>3</v>
      </c>
      <c r="B501" s="127"/>
      <c r="C501" s="129"/>
      <c r="D501" s="129"/>
      <c r="G501" s="124"/>
      <c r="H501" s="127"/>
    </row>
    <row r="502" spans="1:8" ht="31.5" x14ac:dyDescent="0.2">
      <c r="A502" s="94">
        <v>3</v>
      </c>
      <c r="B502" s="127" t="s">
        <v>0</v>
      </c>
      <c r="C502" s="129" t="s">
        <v>203</v>
      </c>
      <c r="D502" s="129"/>
      <c r="G502" s="124"/>
      <c r="H502" s="127"/>
    </row>
    <row r="503" spans="1:8" x14ac:dyDescent="0.2">
      <c r="A503" s="94">
        <v>3</v>
      </c>
      <c r="B503" s="127"/>
      <c r="C503" s="129" t="s">
        <v>204</v>
      </c>
      <c r="D503" s="129"/>
      <c r="G503" s="124"/>
      <c r="H503" s="127"/>
    </row>
    <row r="504" spans="1:8" x14ac:dyDescent="0.2">
      <c r="A504" s="94">
        <v>3</v>
      </c>
      <c r="B504" s="127"/>
      <c r="C504" s="129" t="s">
        <v>176</v>
      </c>
      <c r="D504" s="129"/>
      <c r="E504" s="124" t="s">
        <v>10</v>
      </c>
      <c r="F504" s="124">
        <v>1</v>
      </c>
      <c r="H504" s="127"/>
    </row>
    <row r="505" spans="1:8" x14ac:dyDescent="0.2">
      <c r="A505" s="94">
        <v>3</v>
      </c>
      <c r="B505" s="127"/>
      <c r="C505" s="129" t="s">
        <v>205</v>
      </c>
      <c r="D505" s="129"/>
      <c r="E505" s="124" t="s">
        <v>10</v>
      </c>
      <c r="F505" s="124">
        <v>1</v>
      </c>
      <c r="H505" s="127"/>
    </row>
    <row r="506" spans="1:8" x14ac:dyDescent="0.2">
      <c r="A506" s="94">
        <v>3</v>
      </c>
      <c r="B506" s="127"/>
      <c r="C506" s="129" t="s">
        <v>178</v>
      </c>
      <c r="D506" s="129"/>
      <c r="E506" s="124" t="s">
        <v>10</v>
      </c>
      <c r="F506" s="124">
        <v>4</v>
      </c>
      <c r="H506" s="127"/>
    </row>
    <row r="507" spans="1:8" x14ac:dyDescent="0.2">
      <c r="A507" s="94">
        <v>3</v>
      </c>
      <c r="B507" s="127"/>
      <c r="C507" s="129" t="s">
        <v>179</v>
      </c>
      <c r="D507" s="129"/>
      <c r="E507" s="124" t="s">
        <v>10</v>
      </c>
      <c r="F507" s="124">
        <v>1</v>
      </c>
      <c r="H507" s="127"/>
    </row>
    <row r="508" spans="1:8" x14ac:dyDescent="0.2">
      <c r="A508" s="94">
        <v>3</v>
      </c>
      <c r="B508" s="127"/>
      <c r="C508" s="129" t="s">
        <v>180</v>
      </c>
      <c r="D508" s="129"/>
      <c r="E508" s="124" t="s">
        <v>10</v>
      </c>
      <c r="F508" s="124">
        <v>2</v>
      </c>
      <c r="H508" s="127"/>
    </row>
    <row r="509" spans="1:8" x14ac:dyDescent="0.2">
      <c r="A509" s="94">
        <v>3</v>
      </c>
      <c r="B509" s="127"/>
      <c r="C509" s="129" t="s">
        <v>181</v>
      </c>
      <c r="D509" s="129"/>
      <c r="E509" s="124" t="s">
        <v>10</v>
      </c>
      <c r="F509" s="124">
        <v>3</v>
      </c>
      <c r="H509" s="127"/>
    </row>
    <row r="510" spans="1:8" x14ac:dyDescent="0.2">
      <c r="A510" s="94">
        <v>3</v>
      </c>
      <c r="B510" s="127"/>
      <c r="C510" s="129" t="s">
        <v>182</v>
      </c>
      <c r="D510" s="129"/>
      <c r="E510" s="124" t="s">
        <v>10</v>
      </c>
      <c r="F510" s="124">
        <v>1</v>
      </c>
      <c r="H510" s="127"/>
    </row>
    <row r="511" spans="1:8" x14ac:dyDescent="0.2">
      <c r="A511" s="94">
        <v>3</v>
      </c>
      <c r="B511" s="127"/>
      <c r="C511" s="129" t="s">
        <v>183</v>
      </c>
      <c r="D511" s="129"/>
      <c r="E511" s="124" t="s">
        <v>10</v>
      </c>
      <c r="F511" s="124">
        <v>1</v>
      </c>
      <c r="H511" s="127"/>
    </row>
    <row r="512" spans="1:8" x14ac:dyDescent="0.2">
      <c r="A512" s="94">
        <v>3</v>
      </c>
      <c r="B512" s="127"/>
      <c r="C512" s="129" t="s">
        <v>461</v>
      </c>
      <c r="D512" s="129"/>
      <c r="E512" s="124" t="s">
        <v>10</v>
      </c>
      <c r="F512" s="124">
        <v>1</v>
      </c>
      <c r="H512" s="127"/>
    </row>
    <row r="513" spans="1:8" ht="31.5" x14ac:dyDescent="0.2">
      <c r="A513" s="94">
        <v>3</v>
      </c>
      <c r="B513" s="127"/>
      <c r="C513" s="129" t="s">
        <v>184</v>
      </c>
      <c r="D513" s="129"/>
      <c r="E513" s="124"/>
      <c r="H513" s="127"/>
    </row>
    <row r="514" spans="1:8" x14ac:dyDescent="0.2">
      <c r="A514" s="94">
        <v>3</v>
      </c>
      <c r="B514" s="127"/>
      <c r="C514" s="129" t="s">
        <v>185</v>
      </c>
      <c r="D514" s="129"/>
      <c r="E514" s="124" t="s">
        <v>186</v>
      </c>
      <c r="F514" s="124">
        <v>1</v>
      </c>
      <c r="G514" s="170"/>
      <c r="H514" s="171">
        <f>G514*F514</f>
        <v>0</v>
      </c>
    </row>
    <row r="515" spans="1:8" x14ac:dyDescent="0.2">
      <c r="A515" s="94">
        <v>3</v>
      </c>
      <c r="B515" s="127"/>
      <c r="C515" s="129"/>
      <c r="D515" s="129"/>
      <c r="E515" s="101"/>
      <c r="F515" s="101"/>
      <c r="G515" s="170"/>
      <c r="H515" s="171"/>
    </row>
    <row r="516" spans="1:8" x14ac:dyDescent="0.2">
      <c r="A516" s="94">
        <v>3</v>
      </c>
      <c r="B516" s="127" t="s">
        <v>2</v>
      </c>
      <c r="C516" s="129" t="s">
        <v>206</v>
      </c>
      <c r="D516" s="129"/>
      <c r="E516" s="124" t="s">
        <v>186</v>
      </c>
      <c r="F516" s="124">
        <v>1</v>
      </c>
      <c r="G516" s="170"/>
      <c r="H516" s="171">
        <f t="shared" ref="H516:H538" si="14">G516*F516</f>
        <v>0</v>
      </c>
    </row>
    <row r="517" spans="1:8" x14ac:dyDescent="0.2">
      <c r="A517" s="94">
        <v>3</v>
      </c>
      <c r="B517" s="127"/>
      <c r="C517" s="129"/>
      <c r="D517" s="129"/>
      <c r="E517" s="124"/>
      <c r="G517" s="170"/>
      <c r="H517" s="171"/>
    </row>
    <row r="518" spans="1:8" ht="18" x14ac:dyDescent="0.2">
      <c r="A518" s="94">
        <v>3</v>
      </c>
      <c r="B518" s="127" t="s">
        <v>6</v>
      </c>
      <c r="C518" s="129" t="s">
        <v>207</v>
      </c>
      <c r="D518" s="129"/>
      <c r="E518" s="124" t="s">
        <v>9</v>
      </c>
      <c r="F518" s="124">
        <v>6</v>
      </c>
      <c r="G518" s="170"/>
      <c r="H518" s="171">
        <f t="shared" si="14"/>
        <v>0</v>
      </c>
    </row>
    <row r="519" spans="1:8" x14ac:dyDescent="0.2">
      <c r="A519" s="94">
        <v>3</v>
      </c>
      <c r="B519" s="127"/>
      <c r="C519" s="129"/>
      <c r="D519" s="129"/>
      <c r="E519" s="124"/>
      <c r="G519" s="170"/>
      <c r="H519" s="171"/>
    </row>
    <row r="520" spans="1:8" ht="18" x14ac:dyDescent="0.2">
      <c r="A520" s="94">
        <v>3</v>
      </c>
      <c r="B520" s="127" t="s">
        <v>16</v>
      </c>
      <c r="C520" s="129" t="s">
        <v>189</v>
      </c>
      <c r="D520" s="129"/>
      <c r="E520" s="124" t="s">
        <v>9</v>
      </c>
      <c r="F520" s="124">
        <v>4</v>
      </c>
      <c r="G520" s="170"/>
      <c r="H520" s="171">
        <f t="shared" si="14"/>
        <v>0</v>
      </c>
    </row>
    <row r="521" spans="1:8" x14ac:dyDescent="0.2">
      <c r="A521" s="94">
        <v>3</v>
      </c>
      <c r="B521" s="127"/>
      <c r="C521" s="129"/>
      <c r="D521" s="129"/>
      <c r="E521" s="124"/>
      <c r="G521" s="170"/>
      <c r="H521" s="171"/>
    </row>
    <row r="522" spans="1:8" ht="18" x14ac:dyDescent="0.2">
      <c r="A522" s="94">
        <v>3</v>
      </c>
      <c r="B522" s="127" t="s">
        <v>77</v>
      </c>
      <c r="C522" s="129" t="s">
        <v>190</v>
      </c>
      <c r="D522" s="129"/>
      <c r="E522" s="124" t="s">
        <v>9</v>
      </c>
      <c r="F522" s="124">
        <v>25</v>
      </c>
      <c r="G522" s="170"/>
      <c r="H522" s="171">
        <f t="shared" si="14"/>
        <v>0</v>
      </c>
    </row>
    <row r="523" spans="1:8" x14ac:dyDescent="0.2">
      <c r="A523" s="94">
        <v>3</v>
      </c>
      <c r="B523" s="127"/>
      <c r="C523" s="129"/>
      <c r="D523" s="129"/>
      <c r="E523" s="124"/>
      <c r="G523" s="170"/>
      <c r="H523" s="171"/>
    </row>
    <row r="524" spans="1:8" x14ac:dyDescent="0.2">
      <c r="A524" s="94">
        <v>3</v>
      </c>
      <c r="B524" s="127" t="s">
        <v>116</v>
      </c>
      <c r="C524" s="129" t="s">
        <v>191</v>
      </c>
      <c r="D524" s="129"/>
      <c r="E524" s="124" t="s">
        <v>10</v>
      </c>
      <c r="F524" s="124">
        <v>1</v>
      </c>
      <c r="G524" s="170"/>
      <c r="H524" s="171">
        <f t="shared" si="14"/>
        <v>0</v>
      </c>
    </row>
    <row r="525" spans="1:8" x14ac:dyDescent="0.2">
      <c r="A525" s="94">
        <v>3</v>
      </c>
      <c r="B525" s="127"/>
      <c r="C525" s="129"/>
      <c r="D525" s="129"/>
      <c r="E525" s="124"/>
      <c r="G525" s="170"/>
      <c r="H525" s="171"/>
    </row>
    <row r="526" spans="1:8" x14ac:dyDescent="0.2">
      <c r="A526" s="94">
        <v>3</v>
      </c>
      <c r="B526" s="127" t="s">
        <v>118</v>
      </c>
      <c r="C526" s="129" t="s">
        <v>192</v>
      </c>
      <c r="D526" s="129"/>
      <c r="E526" s="124" t="s">
        <v>9</v>
      </c>
      <c r="F526" s="124">
        <v>14</v>
      </c>
      <c r="G526" s="170"/>
      <c r="H526" s="171">
        <f t="shared" si="14"/>
        <v>0</v>
      </c>
    </row>
    <row r="527" spans="1:8" x14ac:dyDescent="0.2">
      <c r="A527" s="94">
        <v>3</v>
      </c>
      <c r="B527" s="127"/>
      <c r="C527" s="129"/>
      <c r="D527" s="129"/>
      <c r="E527" s="124"/>
      <c r="G527" s="170"/>
      <c r="H527" s="171"/>
    </row>
    <row r="528" spans="1:8" x14ac:dyDescent="0.2">
      <c r="A528" s="94">
        <v>3</v>
      </c>
      <c r="B528" s="127" t="s">
        <v>119</v>
      </c>
      <c r="C528" s="129" t="s">
        <v>193</v>
      </c>
      <c r="D528" s="129"/>
      <c r="E528" s="124" t="s">
        <v>9</v>
      </c>
      <c r="F528" s="124">
        <v>12</v>
      </c>
      <c r="G528" s="170"/>
      <c r="H528" s="171">
        <f t="shared" si="14"/>
        <v>0</v>
      </c>
    </row>
    <row r="529" spans="1:8" x14ac:dyDescent="0.2">
      <c r="A529" s="94">
        <v>3</v>
      </c>
      <c r="B529" s="127"/>
      <c r="C529" s="129"/>
      <c r="D529" s="129"/>
      <c r="E529" s="124"/>
      <c r="G529" s="170"/>
      <c r="H529" s="171"/>
    </row>
    <row r="530" spans="1:8" x14ac:dyDescent="0.2">
      <c r="A530" s="94">
        <v>3</v>
      </c>
      <c r="B530" s="127" t="s">
        <v>121</v>
      </c>
      <c r="C530" s="129" t="s">
        <v>194</v>
      </c>
      <c r="D530" s="129"/>
      <c r="E530" s="124" t="s">
        <v>9</v>
      </c>
      <c r="F530" s="124">
        <v>8</v>
      </c>
      <c r="G530" s="170"/>
      <c r="H530" s="171">
        <f t="shared" si="14"/>
        <v>0</v>
      </c>
    </row>
    <row r="531" spans="1:8" x14ac:dyDescent="0.2">
      <c r="A531" s="94">
        <v>3</v>
      </c>
      <c r="B531" s="127"/>
      <c r="C531" s="129"/>
      <c r="D531" s="129"/>
      <c r="E531" s="124"/>
      <c r="G531" s="170"/>
      <c r="H531" s="171"/>
    </row>
    <row r="532" spans="1:8" x14ac:dyDescent="0.2">
      <c r="A532" s="94">
        <v>3</v>
      </c>
      <c r="B532" s="127" t="s">
        <v>122</v>
      </c>
      <c r="C532" s="129" t="s">
        <v>195</v>
      </c>
      <c r="D532" s="129"/>
      <c r="E532" s="124" t="s">
        <v>10</v>
      </c>
      <c r="F532" s="124">
        <v>6</v>
      </c>
      <c r="G532" s="170"/>
      <c r="H532" s="171">
        <f t="shared" si="14"/>
        <v>0</v>
      </c>
    </row>
    <row r="533" spans="1:8" x14ac:dyDescent="0.2">
      <c r="A533" s="94">
        <v>3</v>
      </c>
      <c r="B533" s="127"/>
      <c r="C533" s="129"/>
      <c r="D533" s="129"/>
      <c r="G533" s="170"/>
      <c r="H533" s="171"/>
    </row>
    <row r="534" spans="1:8" x14ac:dyDescent="0.2">
      <c r="A534" s="94">
        <v>3</v>
      </c>
      <c r="B534" s="127" t="s">
        <v>158</v>
      </c>
      <c r="C534" s="129" t="s">
        <v>165</v>
      </c>
      <c r="D534" s="129"/>
      <c r="E534" s="124" t="s">
        <v>166</v>
      </c>
      <c r="F534" s="149">
        <v>0.05</v>
      </c>
      <c r="G534" s="170"/>
      <c r="H534" s="171">
        <f t="shared" si="14"/>
        <v>0</v>
      </c>
    </row>
    <row r="535" spans="1:8" x14ac:dyDescent="0.2">
      <c r="A535" s="94">
        <v>3</v>
      </c>
      <c r="B535" s="127"/>
      <c r="C535" s="129"/>
      <c r="D535" s="129"/>
      <c r="E535" s="124"/>
      <c r="G535" s="170"/>
      <c r="H535" s="171"/>
    </row>
    <row r="536" spans="1:8" x14ac:dyDescent="0.2">
      <c r="A536" s="94">
        <v>3</v>
      </c>
      <c r="B536" s="127" t="s">
        <v>160</v>
      </c>
      <c r="C536" s="129" t="s">
        <v>196</v>
      </c>
      <c r="D536" s="129"/>
      <c r="E536" s="124" t="s">
        <v>27</v>
      </c>
      <c r="F536" s="124">
        <v>1</v>
      </c>
      <c r="G536" s="170"/>
      <c r="H536" s="171">
        <f t="shared" si="14"/>
        <v>0</v>
      </c>
    </row>
    <row r="537" spans="1:8" x14ac:dyDescent="0.2">
      <c r="A537" s="94">
        <v>3</v>
      </c>
      <c r="B537" s="127"/>
      <c r="C537" s="129"/>
      <c r="D537" s="129"/>
      <c r="E537" s="124"/>
      <c r="G537" s="170"/>
      <c r="H537" s="171"/>
    </row>
    <row r="538" spans="1:8" x14ac:dyDescent="0.2">
      <c r="A538" s="94">
        <v>3</v>
      </c>
      <c r="B538" s="127" t="s">
        <v>162</v>
      </c>
      <c r="C538" s="129" t="s">
        <v>197</v>
      </c>
      <c r="D538" s="129"/>
      <c r="E538" s="124" t="s">
        <v>27</v>
      </c>
      <c r="F538" s="124">
        <v>1</v>
      </c>
      <c r="G538" s="170"/>
      <c r="H538" s="171">
        <f t="shared" si="14"/>
        <v>0</v>
      </c>
    </row>
    <row r="539" spans="1:8" x14ac:dyDescent="0.2">
      <c r="A539" s="94">
        <v>3</v>
      </c>
      <c r="B539" s="127"/>
      <c r="C539" s="129"/>
      <c r="D539" s="129"/>
      <c r="E539" s="124"/>
      <c r="G539" s="124"/>
      <c r="H539" s="124"/>
    </row>
    <row r="540" spans="1:8" x14ac:dyDescent="0.2">
      <c r="A540" s="94">
        <v>3</v>
      </c>
      <c r="B540" s="155" t="s">
        <v>427</v>
      </c>
      <c r="C540" s="119" t="s">
        <v>462</v>
      </c>
      <c r="D540" s="119"/>
      <c r="E540" s="120"/>
      <c r="F540" s="121"/>
      <c r="G540" s="122"/>
      <c r="H540" s="172">
        <f>SUM(H514:H538)</f>
        <v>0</v>
      </c>
    </row>
  </sheetData>
  <pageMargins left="0.98425196850393704" right="0.74803149606299213" top="0.55118110236220474" bottom="0.70866141732283472" header="0" footer="0"/>
  <pageSetup paperSize="9" scale="72" orientation="portrait" useFirstPageNumber="1" r:id="rId1"/>
  <headerFooter alignWithMargins="0">
    <oddFooter>&amp;C&amp;P</oddFooter>
  </headerFooter>
  <rowBreaks count="3" manualBreakCount="3">
    <brk id="50" max="16383" man="1"/>
    <brk id="91" max="7" man="1"/>
    <brk id="4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rekapitulacija</vt:lpstr>
      <vt:lpstr>FEKALNA</vt:lpstr>
      <vt:lpstr>METEORNA</vt:lpstr>
      <vt:lpstr>VODOVOD</vt:lpstr>
      <vt:lpstr>TLAČNA</vt:lpstr>
      <vt:lpstr>FEKALNA PRIKLJUČKI</vt:lpstr>
      <vt:lpstr>POŽIRALNIKI</vt:lpstr>
      <vt:lpstr>NASTAVKI ZA ŽLEBOVE</vt:lpstr>
      <vt:lpstr>elektrika</vt:lpstr>
      <vt:lpstr>elektrika!Področje_tiskanja</vt:lpstr>
      <vt:lpstr>FEKALNA!Področje_tiskanja</vt:lpstr>
      <vt:lpstr>'FEKALNA PRIKLJUČKI'!Področje_tiskanja</vt:lpstr>
      <vt:lpstr>METEORNA!Področje_tiskanja</vt:lpstr>
      <vt:lpstr>'NASTAVKI ZA ŽLEBOVE'!Področje_tiskanja</vt:lpstr>
      <vt:lpstr>POŽIRALNIKI!Področje_tiskanja</vt:lpstr>
      <vt:lpstr>rekapitulacija!Področje_tiskanja</vt:lpstr>
      <vt:lpstr>TLAČNA!Področje_tiskanja</vt:lpstr>
      <vt:lpstr>VODOVOD!Področje_tiskanja</vt:lpstr>
    </vt:vector>
  </TitlesOfParts>
  <Company>Hydrotech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 Černe</dc:creator>
  <cp:lastModifiedBy>Peter Kete</cp:lastModifiedBy>
  <cp:lastPrinted>2017-12-10T14:22:11Z</cp:lastPrinted>
  <dcterms:created xsi:type="dcterms:W3CDTF">1999-05-10T09:48:04Z</dcterms:created>
  <dcterms:modified xsi:type="dcterms:W3CDTF">2018-01-05T11:58:34Z</dcterms:modified>
</cp:coreProperties>
</file>